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enne_projektmappe"/>
  <mc:AlternateContent xmlns:mc="http://schemas.openxmlformats.org/markup-compatibility/2006">
    <mc:Choice Requires="x15">
      <x15ac:absPath xmlns:x15ac="http://schemas.microsoft.com/office/spreadsheetml/2010/11/ac" url="I:\Områder\Økonomi\Økonomi og Risiko\Søjle III oplysningsforpligtelser\2022\Til offentliggørelse\"/>
    </mc:Choice>
  </mc:AlternateContent>
  <xr:revisionPtr revIDLastSave="0" documentId="13_ncr:1_{CECAD833-5CDB-470E-81EE-56E291156AE9}" xr6:coauthVersionLast="47" xr6:coauthVersionMax="47" xr10:uidLastSave="{00000000-0000-0000-0000-000000000000}"/>
  <bookViews>
    <workbookView xWindow="-120" yWindow="-120" windowWidth="29040" windowHeight="15840" xr2:uid="{00000000-000D-0000-FFFF-FFFF00000000}"/>
  </bookViews>
  <sheets>
    <sheet name="Index" sheetId="2" r:id="rId1"/>
    <sheet name="EU OV1" sheetId="49" r:id="rId2"/>
    <sheet name="EU KM1" sheetId="50" r:id="rId3"/>
    <sheet name="EU LI1" sheetId="87" r:id="rId4"/>
    <sheet name="EU LI2" sheetId="88" r:id="rId5"/>
    <sheet name="EU LI3" sheetId="89" r:id="rId6"/>
    <sheet name="EU PV1" sheetId="115" r:id="rId7"/>
    <sheet name="EU CC1" sheetId="40" r:id="rId8"/>
    <sheet name="EU CCA" sheetId="94" r:id="rId9"/>
    <sheet name="EU CCyB1" sheetId="64" r:id="rId10"/>
    <sheet name="EU CCyB2" sheetId="63" r:id="rId11"/>
    <sheet name="EU LR1 LRSum" sheetId="67" r:id="rId12"/>
    <sheet name="EU LR2 LRCom" sheetId="66" r:id="rId13"/>
    <sheet name="EU LR3 LRSpl" sheetId="65" r:id="rId14"/>
    <sheet name="EU LIQ1" sheetId="68" r:id="rId15"/>
    <sheet name="EU LIQB" sheetId="69" r:id="rId16"/>
    <sheet name="EU LIQ2" sheetId="70" r:id="rId17"/>
    <sheet name="EU CRA" sheetId="97" r:id="rId18"/>
    <sheet name="EU CRB" sheetId="98" r:id="rId19"/>
    <sheet name="EU CR1" sheetId="51" r:id="rId20"/>
    <sheet name="EU CR1-A" sheetId="52" r:id="rId21"/>
    <sheet name="EU CQ1" sheetId="55" r:id="rId22"/>
    <sheet name="EU CQ3" sheetId="99" r:id="rId23"/>
    <sheet name="EU CR3" sheetId="71" r:id="rId24"/>
    <sheet name="EU CR4" sheetId="19" r:id="rId25"/>
    <sheet name="EU CR5" sheetId="20" r:id="rId26"/>
    <sheet name="EU CR6" sheetId="21" r:id="rId27"/>
    <sheet name="EU CR6-A" sheetId="102" r:id="rId28"/>
    <sheet name="EU CR7" sheetId="38" r:id="rId29"/>
    <sheet name="EU CR7-A" sheetId="76" r:id="rId30"/>
    <sheet name="EU CR8" sheetId="22" r:id="rId31"/>
    <sheet name="EU CR9" sheetId="104" r:id="rId32"/>
    <sheet name="EU CCRA" sheetId="105" r:id="rId33"/>
    <sheet name="EU CCR1" sheetId="23" r:id="rId34"/>
    <sheet name="EU CCR2" sheetId="24" r:id="rId35"/>
    <sheet name="EU CCR3" sheetId="25" r:id="rId36"/>
    <sheet name="EU CCR4" sheetId="18" r:id="rId37"/>
    <sheet name="EU CCR5" sheetId="27" r:id="rId38"/>
    <sheet name="EU CCR8" sheetId="80" r:id="rId39"/>
    <sheet name="EU MR1" sheetId="78" r:id="rId40"/>
    <sheet name="EU OR1" sheetId="106" r:id="rId41"/>
    <sheet name="EU AE1" sheetId="82" r:id="rId42"/>
    <sheet name="EU AE2" sheetId="83" r:id="rId43"/>
    <sheet name="EU AE3" sheetId="84" r:id="rId44"/>
    <sheet name="EU AE4" sheetId="85" r:id="rId45"/>
    <sheet name="EU IRRBB1" sheetId="107" r:id="rId46"/>
    <sheet name="ESG template 1" sheetId="109" r:id="rId47"/>
    <sheet name="ESG template 2" sheetId="110" r:id="rId48"/>
    <sheet name="ESG template 3" sheetId="111" r:id="rId49"/>
    <sheet name="ESG template 4" sheetId="112" r:id="rId50"/>
    <sheet name="ESG template 5" sheetId="113" r:id="rId51"/>
    <sheet name="ESG template 10" sheetId="114" r:id="rId5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88" l="1"/>
  <c r="D24" i="87"/>
  <c r="E24" i="87"/>
  <c r="T20" i="20" l="1"/>
  <c r="T19" i="20"/>
  <c r="T14" i="20"/>
  <c r="T13" i="20"/>
  <c r="T12" i="20"/>
  <c r="T11" i="20"/>
  <c r="T7" i="20"/>
  <c r="T6" i="20"/>
  <c r="S8" i="20"/>
  <c r="S5" i="20"/>
  <c r="S6" i="20"/>
  <c r="S7" i="20"/>
  <c r="S10" i="20"/>
  <c r="S11" i="20"/>
  <c r="S12" i="20"/>
  <c r="S13" i="20"/>
  <c r="S14" i="20"/>
  <c r="S20" i="20"/>
  <c r="S19" i="20"/>
  <c r="O12" i="64" l="1"/>
  <c r="O9" i="64"/>
  <c r="J9" i="64"/>
  <c r="O14" i="64"/>
  <c r="O8" i="64"/>
  <c r="O7" i="64"/>
  <c r="O6" i="64"/>
  <c r="J14" i="64"/>
  <c r="J13" i="64"/>
  <c r="J12" i="64"/>
  <c r="J11" i="64"/>
  <c r="J10" i="64"/>
  <c r="J8" i="64"/>
  <c r="J7" i="64"/>
  <c r="J6" i="64"/>
  <c r="J5" i="64"/>
  <c r="O13" i="25" l="1"/>
  <c r="O12" i="25"/>
  <c r="O11" i="25"/>
  <c r="O10" i="25"/>
  <c r="O9" i="25"/>
  <c r="O8" i="25"/>
  <c r="O7" i="25"/>
  <c r="O6" i="25"/>
  <c r="O5" i="25"/>
  <c r="O30" i="99" l="1"/>
  <c r="N30" i="99"/>
  <c r="M30" i="99"/>
  <c r="L30" i="99"/>
  <c r="K30" i="99"/>
  <c r="J30" i="99"/>
  <c r="I30" i="99"/>
  <c r="H30" i="99"/>
  <c r="G30" i="99"/>
  <c r="F30" i="99"/>
  <c r="E30" i="99"/>
  <c r="D30" i="99"/>
  <c r="D8" i="99"/>
  <c r="E8" i="99"/>
  <c r="R28" i="51"/>
  <c r="Q28" i="51"/>
  <c r="P28" i="51"/>
  <c r="O28" i="51"/>
  <c r="N28" i="51"/>
  <c r="M28" i="51"/>
  <c r="L28" i="51"/>
  <c r="K28" i="51"/>
  <c r="J28" i="51"/>
  <c r="I28" i="51"/>
  <c r="H28" i="51"/>
  <c r="G28" i="51"/>
  <c r="F28" i="51"/>
  <c r="E28" i="51"/>
  <c r="D28" i="51"/>
  <c r="J6" i="51"/>
  <c r="D6" i="51"/>
  <c r="D16" i="40"/>
  <c r="D47" i="40"/>
  <c r="D48" i="40" s="1"/>
  <c r="D57" i="40"/>
  <c r="D67" i="40" s="1"/>
  <c r="D66" i="40"/>
  <c r="D76" i="40"/>
  <c r="D86" i="40"/>
  <c r="D87" i="40" l="1"/>
  <c r="D68" i="40"/>
  <c r="D88" i="40" s="1"/>
  <c r="Q15" i="64" l="1"/>
  <c r="J15" i="64"/>
  <c r="H15" i="25"/>
  <c r="K15" i="25"/>
  <c r="I15" i="25"/>
  <c r="E15" i="25"/>
  <c r="K14" i="23" l="1"/>
  <c r="J14" i="23"/>
  <c r="I14" i="23"/>
  <c r="H14" i="23"/>
  <c r="G16" i="88"/>
  <c r="E7" i="88"/>
  <c r="E16" i="88" s="1"/>
  <c r="C24" i="87"/>
  <c r="H15" i="87"/>
  <c r="G15" i="87"/>
  <c r="E15" i="87"/>
  <c r="D15" i="87"/>
  <c r="C15" i="87"/>
  <c r="F15" i="49" l="1"/>
  <c r="D14" i="78" l="1"/>
  <c r="H7" i="71" l="1"/>
  <c r="G7" i="71"/>
  <c r="F7" i="71"/>
  <c r="E7" i="71"/>
  <c r="P15" i="64"/>
  <c r="M15" i="64"/>
  <c r="L15" i="64"/>
  <c r="F15" i="64"/>
  <c r="D15" i="64"/>
  <c r="C15" i="64"/>
  <c r="O5" i="64"/>
  <c r="O15" i="64" l="1"/>
  <c r="M14" i="27"/>
  <c r="L14" i="27"/>
  <c r="K14" i="27"/>
  <c r="J14" i="27"/>
  <c r="H14" i="27"/>
  <c r="G14" i="27"/>
  <c r="E14" i="27"/>
  <c r="D14" i="27"/>
  <c r="F31" i="49" l="1"/>
  <c r="F29" i="49"/>
  <c r="F27" i="49" s="1"/>
  <c r="F24" i="49"/>
  <c r="F23" i="49" s="1"/>
  <c r="F12" i="49"/>
  <c r="F11" i="49" s="1"/>
  <c r="F10" i="49"/>
  <c r="F7" i="49"/>
  <c r="F6" i="49"/>
  <c r="F5" i="49" l="1"/>
  <c r="F32" i="49" s="1"/>
  <c r="J21" i="19" l="1"/>
  <c r="H21" i="19"/>
  <c r="G21" i="19"/>
  <c r="E21" i="19"/>
  <c r="D21" i="19"/>
  <c r="D9" i="24" l="1"/>
  <c r="D15" i="25" l="1"/>
  <c r="O15" i="25" l="1"/>
  <c r="E9" i="24" l="1"/>
  <c r="E21" i="20" l="1"/>
  <c r="F21" i="20"/>
  <c r="G21" i="20"/>
  <c r="I21" i="20"/>
  <c r="K21" i="20"/>
  <c r="H21" i="20"/>
  <c r="J21" i="20"/>
  <c r="L21" i="20"/>
  <c r="M21" i="20"/>
  <c r="N21" i="20"/>
  <c r="O21" i="20"/>
  <c r="P21" i="20"/>
  <c r="Q21" i="20"/>
  <c r="R21" i="20"/>
  <c r="T21" i="20"/>
  <c r="D21" i="20"/>
  <c r="S21" i="20" l="1"/>
  <c r="I21" i="19" l="1"/>
</calcChain>
</file>

<file path=xl/sharedStrings.xml><?xml version="1.0" encoding="utf-8"?>
<sst xmlns="http://schemas.openxmlformats.org/spreadsheetml/2006/main" count="2360" uniqueCount="1490">
  <si>
    <t>Sydbank Group</t>
  </si>
  <si>
    <t>References on Pillar 3 disclosures</t>
  </si>
  <si>
    <t xml:space="preserve"> </t>
  </si>
  <si>
    <t>Others</t>
  </si>
  <si>
    <t>Total</t>
  </si>
  <si>
    <t>Credit risk (excluding CCR)</t>
  </si>
  <si>
    <t>Settlement risk</t>
  </si>
  <si>
    <t>Large exposures</t>
  </si>
  <si>
    <t>Operational risk</t>
  </si>
  <si>
    <t>RWAs</t>
  </si>
  <si>
    <t>Of which the standardised approach</t>
  </si>
  <si>
    <t>Of which internal model method (IMM)</t>
  </si>
  <si>
    <t>Of which standardised approach</t>
  </si>
  <si>
    <t>Of which IMA</t>
  </si>
  <si>
    <t>Of which basic indicator approach</t>
  </si>
  <si>
    <t>Of which advanced measurement approach</t>
  </si>
  <si>
    <t>Amounts below the thresholds for deduction (subject to 250% risk weight)</t>
  </si>
  <si>
    <t>Central governments or central banks</t>
  </si>
  <si>
    <t>Institutions</t>
  </si>
  <si>
    <t>Corporates</t>
  </si>
  <si>
    <t>Retail</t>
  </si>
  <si>
    <t>Equity</t>
  </si>
  <si>
    <t>Public sector entities</t>
  </si>
  <si>
    <t>Multilateral development banks</t>
  </si>
  <si>
    <t>International organisations</t>
  </si>
  <si>
    <t>Secured by mortgages on immovable property</t>
  </si>
  <si>
    <t>Exposures in default</t>
  </si>
  <si>
    <t>Covered bonds</t>
  </si>
  <si>
    <t>Denmark</t>
  </si>
  <si>
    <t>Credit institutions</t>
  </si>
  <si>
    <t>Net exposure value</t>
  </si>
  <si>
    <t>On demand</t>
  </si>
  <si>
    <t>&lt;= 1 year</t>
  </si>
  <si>
    <t>&gt; 1 year &lt;= 5 years</t>
  </si>
  <si>
    <t>&gt; 5 years</t>
  </si>
  <si>
    <t>No stated maturity</t>
  </si>
  <si>
    <t>Debt securities</t>
  </si>
  <si>
    <t>Total exposures</t>
  </si>
  <si>
    <t>On performing exposures</t>
  </si>
  <si>
    <t>On non-performing exposures</t>
  </si>
  <si>
    <t>Of which defaulted</t>
  </si>
  <si>
    <t>Of which impaired</t>
  </si>
  <si>
    <t>Loans and advances</t>
  </si>
  <si>
    <t>Off-balance-sheet exposures</t>
  </si>
  <si>
    <t>Other adjustments</t>
  </si>
  <si>
    <t>Total loans</t>
  </si>
  <si>
    <t>Total debt securities</t>
  </si>
  <si>
    <t>Exposures before CCF and CRM</t>
  </si>
  <si>
    <t>Exposures post CCF and CRM</t>
  </si>
  <si>
    <t>RWAs and RWA density</t>
  </si>
  <si>
    <t>Exposure classes</t>
  </si>
  <si>
    <t>Regional government or local authorities</t>
  </si>
  <si>
    <t>Exposures associated with particularly high risk</t>
  </si>
  <si>
    <t>Institutions and corporates with a short-term credit assessment</t>
  </si>
  <si>
    <t>Collective investment undertakings</t>
  </si>
  <si>
    <t>Other items</t>
  </si>
  <si>
    <t>Risk weight</t>
  </si>
  <si>
    <t>Of which unrated</t>
  </si>
  <si>
    <t>EU CR5 - Standardised approach</t>
  </si>
  <si>
    <t>Retail mortgage</t>
  </si>
  <si>
    <t>PD scale</t>
  </si>
  <si>
    <t>Value adjustments and provisions</t>
  </si>
  <si>
    <t>Subtotal</t>
  </si>
  <si>
    <t>0.00 to &lt;0.15</t>
  </si>
  <si>
    <t>0.15 to &lt;0.25</t>
  </si>
  <si>
    <t>0.25 to &lt;0.50</t>
  </si>
  <si>
    <t>0.50 to &lt;0.75</t>
  </si>
  <si>
    <t>0.75 to &lt;2.50</t>
  </si>
  <si>
    <t>2.50 to &lt;10.00</t>
  </si>
  <si>
    <t>10.00 to &lt;100.00</t>
  </si>
  <si>
    <t>100.00 (Default)</t>
  </si>
  <si>
    <t>Retail other</t>
  </si>
  <si>
    <t>Corporate SME</t>
  </si>
  <si>
    <t>Corporate non SME</t>
  </si>
  <si>
    <t>Total (all portfolios)</t>
  </si>
  <si>
    <t>EU CR8 - RWA flow statements of credit risk exposures under the IRB approach</t>
  </si>
  <si>
    <t>EU CCR1 - Analysis of CCR exposure by approach</t>
  </si>
  <si>
    <t>IMM (for derivatives and SFTs)</t>
  </si>
  <si>
    <t>Financial collateral simple method (for SFTs)</t>
  </si>
  <si>
    <t>Financial collateral comprehensive method (for SFTs)</t>
  </si>
  <si>
    <t>VaR for SFTs</t>
  </si>
  <si>
    <t>EEPE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</si>
  <si>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</si>
  <si>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</si>
  <si>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</si>
  <si>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</si>
  <si>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</si>
  <si>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</si>
  <si>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Total subject to the CVA capital charge</t>
  </si>
  <si>
    <t>EU4</t>
  </si>
  <si>
    <t>Corporate</t>
  </si>
  <si>
    <t xml:space="preserve">Total </t>
  </si>
  <si>
    <t>Segregated</t>
  </si>
  <si>
    <t>Unsegregated</t>
  </si>
  <si>
    <t>Fair value of collateral received</t>
  </si>
  <si>
    <t>Fair value of collateral posted</t>
  </si>
  <si>
    <t>Fair value of posted collateral</t>
  </si>
  <si>
    <t>Collateral used in derivative transactions</t>
  </si>
  <si>
    <t>Collateral used in SFTs</t>
  </si>
  <si>
    <t>EU MR1 -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</si>
  <si>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</si>
  <si>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</si>
  <si>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</si>
  <si>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</si>
  <si>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</si>
  <si>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</si>
  <si>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</si>
  <si>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</si>
  <si>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</si>
  <si>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</si>
  <si>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PD range</t>
  </si>
  <si>
    <t>Number of obligors</t>
  </si>
  <si>
    <t>ratings are being mapped to credit quality steps, based on instruction from EBA and according to the CRR, for the determination of risk weights.</t>
  </si>
  <si>
    <t>Note: Sydbank uses external ratings from Standard &amp; Poor's when calculating the own funds requirement for the credit risk on central governments and institutions. The external</t>
  </si>
  <si>
    <t>Number of data points used in the calculation of averages</t>
  </si>
  <si>
    <t>HIGH-QUALITY LIQUID ASSETS</t>
  </si>
  <si>
    <t>1</t>
  </si>
  <si>
    <t>Total high-quality liquid assets (HQLA)</t>
  </si>
  <si>
    <t>CASH - OUTFLOWS</t>
  </si>
  <si>
    <t>2</t>
  </si>
  <si>
    <t>Retail deposits and deposits from small business customers, of which:</t>
  </si>
  <si>
    <t>3</t>
  </si>
  <si>
    <t xml:space="preserve">     Stable deposits</t>
  </si>
  <si>
    <t>4</t>
  </si>
  <si>
    <t xml:space="preserve">     Less stable deposits</t>
  </si>
  <si>
    <t>5</t>
  </si>
  <si>
    <t>Unsecured wholesale funding</t>
  </si>
  <si>
    <t>6</t>
  </si>
  <si>
    <t xml:space="preserve">     Operational deposits (all counterparties) and deposits in networks of cooperative banks</t>
  </si>
  <si>
    <t>7</t>
  </si>
  <si>
    <t xml:space="preserve">     Non-operational deposits (all counterparties)</t>
  </si>
  <si>
    <t>8</t>
  </si>
  <si>
    <t xml:space="preserve">     Unsecured debt</t>
  </si>
  <si>
    <t>9</t>
  </si>
  <si>
    <t>Secured wholesale funding</t>
  </si>
  <si>
    <t>10</t>
  </si>
  <si>
    <t>Additional requirements</t>
  </si>
  <si>
    <t>11</t>
  </si>
  <si>
    <t xml:space="preserve">     Outflows related to derivative exposures and other collateral requirements</t>
  </si>
  <si>
    <t>12</t>
  </si>
  <si>
    <t xml:space="preserve">     Outflows  related to loss of funding on debt products</t>
  </si>
  <si>
    <t>13</t>
  </si>
  <si>
    <t xml:space="preserve">     Credit and liquidity facilities</t>
  </si>
  <si>
    <t>14</t>
  </si>
  <si>
    <t>Other contractual funding obligations</t>
  </si>
  <si>
    <t>15</t>
  </si>
  <si>
    <t>Other contingent funding obligations</t>
  </si>
  <si>
    <t>16</t>
  </si>
  <si>
    <t>TOTAL CASH OUTFLOWS</t>
  </si>
  <si>
    <t>CASH - INFLOWS</t>
  </si>
  <si>
    <t>17</t>
  </si>
  <si>
    <t>Secured lending (e.g. reverse repos)</t>
  </si>
  <si>
    <t>18</t>
  </si>
  <si>
    <t>Inflows from fully performing exposures</t>
  </si>
  <si>
    <t>19</t>
  </si>
  <si>
    <t>Other cash inflows</t>
  </si>
  <si>
    <t>20</t>
  </si>
  <si>
    <t>TOTAL CASH INFLOWS</t>
  </si>
  <si>
    <t>EU-20a</t>
  </si>
  <si>
    <t>Fully exempt inflows</t>
  </si>
  <si>
    <t>EU-20b</t>
  </si>
  <si>
    <t>Inflows subject to 90% cap</t>
  </si>
  <si>
    <t>EU-20c</t>
  </si>
  <si>
    <t>Inflows subject to 75% cap</t>
  </si>
  <si>
    <t>21</t>
  </si>
  <si>
    <t>LIQUIDITY BUFFER</t>
  </si>
  <si>
    <t>22</t>
  </si>
  <si>
    <t>TOTAL NET CASH OUTFLOWS</t>
  </si>
  <si>
    <t>23</t>
  </si>
  <si>
    <t>LIQUIDITY COVERAGE RATIO (%)</t>
  </si>
  <si>
    <t>Derivative exposures and potential collateral calls</t>
  </si>
  <si>
    <t>Currency mismatch in the LCR</t>
  </si>
  <si>
    <t>Other items in the LCR calculation that are not captured in the LCR disclosure template but that the institution considers relevant for its liquidity profile</t>
  </si>
  <si>
    <t>-</t>
  </si>
  <si>
    <t>EU CR7 - IRB approach - Effect on the RWAs of credit derivatives used as CRM techniques</t>
  </si>
  <si>
    <t>Exposures under FIRB</t>
  </si>
  <si>
    <t>Central governments and central banks</t>
  </si>
  <si>
    <t>Corporates – SMEs</t>
  </si>
  <si>
    <t>Corporates – Specialised lending</t>
  </si>
  <si>
    <t>Corporates – Other</t>
  </si>
  <si>
    <t>Exposures under AIRB</t>
  </si>
  <si>
    <t>Retail – Secured by real estate SMEs</t>
  </si>
  <si>
    <t>Retail – Secured by real estate non- SMEs</t>
  </si>
  <si>
    <t>Retail – Qualifying revolving</t>
  </si>
  <si>
    <t>Retail – Other SMEs</t>
  </si>
  <si>
    <t>Retail – Other non-SMEs</t>
  </si>
  <si>
    <t>Equity IRB</t>
  </si>
  <si>
    <t>Other non-credit obligation assets</t>
  </si>
  <si>
    <t>Pre-credit derivatives RWAs</t>
  </si>
  <si>
    <t>Actual RWAs</t>
  </si>
  <si>
    <t>20a</t>
  </si>
  <si>
    <t>20b</t>
  </si>
  <si>
    <t>(B) 
REGULATION (EU) No 575/2013 ARTICLE REFERENCE</t>
  </si>
  <si>
    <t>Capital instruments and the related share premium accounts</t>
  </si>
  <si>
    <t>26 (1), 27, 28, 29, EBA list 26 (3)</t>
  </si>
  <si>
    <t>EBA list 26 (3)</t>
  </si>
  <si>
    <t>26 (1) (c)</t>
  </si>
  <si>
    <t>26 (1)</t>
  </si>
  <si>
    <t>Funds for general banking risk</t>
  </si>
  <si>
    <t>26 (1) (f)</t>
  </si>
  <si>
    <t>486 (2)</t>
  </si>
  <si>
    <t>Public sector capital injections grandfathered until 1 january 2018</t>
  </si>
  <si>
    <t>483 (2)</t>
  </si>
  <si>
    <t>Minority interests (amount allowed in consolidated CET1)</t>
  </si>
  <si>
    <t>84, 479, 480</t>
  </si>
  <si>
    <t>26 (2)</t>
  </si>
  <si>
    <t>Common Equity Tier 1 (CET1) capital before regulatory adjustments</t>
  </si>
  <si>
    <t>Additional value adjustments (negative amount)</t>
  </si>
  <si>
    <t>34, 105</t>
  </si>
  <si>
    <t>Intangible assets (net of related tax liability) (negative amount)</t>
  </si>
  <si>
    <t>36 (1) (b), 37, 472 (4)</t>
  </si>
  <si>
    <t>Empty set in the EU</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</si>
  <si>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</si>
  <si>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</si>
  <si>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</si>
  <si>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</si>
  <si>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</si>
  <si>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</si>
  <si>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</si>
  <si>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</si>
  <si>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</si>
  <si>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</si>
  <si>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</si>
  <si>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</si>
  <si>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</si>
  <si>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Direct, indirect and synthetic holdings of the CET1 instruments of financial sector entities where those entities have reciprocal cross holdings with the institution designed to inflate artificially the own funds of the institution (negative amount)</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</si>
  <si>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</si>
  <si>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</si>
  <si>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</si>
  <si>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</si>
  <si>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</si>
  <si>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Exposure amount of the following items which qualify for a RW of 1250%, where the institution opts for the deduction alternative</t>
  </si>
  <si>
    <t>36 (1) (k)</t>
  </si>
  <si>
    <t>36 (1) (k) (i), 89 to 91</t>
  </si>
  <si>
    <t>20c</t>
  </si>
  <si>
    <t>36 (1) (k) (ii) 
243 (1) (b)
244 (1) (b)
258</t>
  </si>
  <si>
    <t>20d</t>
  </si>
  <si>
    <t>36 (1) (k) (iii), 379 (3)</t>
  </si>
  <si>
    <t>Deferred tax assets arising from temporary difference (amount above 10 % threshold , net of related tax liability where the conditions in Article 38  (3) are met) (negative amount)</t>
  </si>
  <si>
    <t>36 (1) (c), 38, 48 (1) (a), 470, 472 (5)</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</si>
  <si>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</si>
  <si>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</si>
  <si>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</si>
  <si>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</si>
  <si>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</si>
  <si>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</si>
  <si>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</si>
  <si>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</si>
  <si>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36 (1) (l)</t>
  </si>
  <si>
    <t>Qualifying AT1 deductions that exceeds the AT1 capital of the institution (negative amount)</t>
  </si>
  <si>
    <t>36 (1) (j)</t>
  </si>
  <si>
    <t>*</t>
  </si>
  <si>
    <t>IFRS 9 transitional arragement</t>
  </si>
  <si>
    <t>Total regulatory adjustments to Common Equity Tier 1 (CET1)</t>
  </si>
  <si>
    <t>Common Equity Tier 1  (CET1) capital</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</si>
  <si>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</si>
  <si>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</si>
  <si>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</si>
  <si>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</si>
  <si>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</si>
  <si>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 xml:space="preserve">Qualifying Tier 1 capital included in consolidated AT1 capital (including minority interest not included in row 5) issued by subsidiaries and held by third parties </t>
  </si>
  <si>
    <t>85, 86</t>
  </si>
  <si>
    <t>of which: instruments issued by subsidiaries subject to phase-out</t>
  </si>
  <si>
    <t>Additional Tier 1 (AT1) capital before regulatory adjustments</t>
  </si>
  <si>
    <t>Direct and indirect holdings by an institution of own AT1 instruments (negative amount)</t>
  </si>
  <si>
    <t>52 (1) (b), 56 (a), 57</t>
  </si>
  <si>
    <t>Direct, indirect and synthetic holdings of the AT1 instruments of financial sector entities where those entities have reciprocal cross holdings with the institution designed to inflate artificially the own funds of the institution (negative amount)</t>
  </si>
  <si>
    <t>56 (b), 58</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</si>
  <si>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</si>
  <si>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</si>
  <si>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</si>
  <si>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t>
  </si>
  <si>
    <t>Qualifying T2 deductions that exceed the T2 capital of the institution (negative amount)</t>
  </si>
  <si>
    <t>56 (e)</t>
  </si>
  <si>
    <t>Total regulatory adjustments to Additional Tier 1 (AT1) capital</t>
  </si>
  <si>
    <t>Additional Tier 1 (AT1) capital</t>
  </si>
  <si>
    <t>Tier 1 capital (T1 = CET1 + AT1)</t>
  </si>
  <si>
    <t>62, 63</t>
  </si>
  <si>
    <t>486 (4)</t>
  </si>
  <si>
    <t>483 (4)</t>
  </si>
  <si>
    <t>87, 88, 480</t>
  </si>
  <si>
    <t>Credit risk adjustments</t>
  </si>
  <si>
    <t>62 (c) &amp; (d)</t>
  </si>
  <si>
    <t xml:space="preserve">Tier 2 (T2) capital before regulatory adjustment </t>
  </si>
  <si>
    <t>63 (b) (i), 66 (a), 67</t>
  </si>
  <si>
    <t>66 (b), 68</t>
  </si>
  <si>
    <t>66 (c), 69, 70, 79</t>
  </si>
  <si>
    <t>Direct, indirect and synthetic holdings of the T2 instruments and subordinated loans of financial sector entities where the institution has a significant investment in those entities (net of eligible short positions) (negative amounts)</t>
  </si>
  <si>
    <t>66 (d), 69, 79</t>
  </si>
  <si>
    <t>Total regulatory adjustments to Tier 2 (T2) capital</t>
  </si>
  <si>
    <t>Total capital (TC = T1 + T2)</t>
  </si>
  <si>
    <t>92 (2) (a), 465</t>
  </si>
  <si>
    <t>92 (2) (b), 465</t>
  </si>
  <si>
    <t>92 (2) (c)</t>
  </si>
  <si>
    <t>CRD 128, 129, 130, 131, 133</t>
  </si>
  <si>
    <t>CRD 128</t>
  </si>
  <si>
    <t>[non-relevant in EU regulation]</t>
  </si>
  <si>
    <t>36 (1) (h), 45, 46
56 (c), 59, 60, 66 (c), 69, 70</t>
  </si>
  <si>
    <t>36 (1) (i), 45, 48</t>
  </si>
  <si>
    <t>36 (1) (c), 38, 48</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</si>
  <si>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</si>
  <si>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</si>
  <si>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</si>
  <si>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</si>
  <si>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</si>
  <si>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</si>
  <si>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</si>
  <si>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</si>
  <si>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</si>
  <si>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</si>
  <si>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</si>
  <si>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</si>
  <si>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Tier 1 capital</t>
  </si>
  <si>
    <t>Leverage ratio</t>
  </si>
  <si>
    <t>Applicable Amounts</t>
  </si>
  <si>
    <t>Total assets as per published financial statements</t>
  </si>
  <si>
    <t>Adjustment for off-balance sheet items (ie conversion to credit equivalent amounts of off-balance sheet exposures)</t>
  </si>
  <si>
    <t>CRR leverage ratio exposures</t>
  </si>
  <si>
    <t>On-balance sheet exposures (excluding derivatives and SFTs)</t>
  </si>
  <si>
    <t>(Asset amounts deducted in determining Tier 1 capital)</t>
  </si>
  <si>
    <t>Derivative exposures</t>
  </si>
  <si>
    <t>Exposure determined under Original Exposure Method</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</si>
  <si>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</si>
  <si>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</si>
  <si>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</si>
  <si>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Securities financing transaction exposures</t>
  </si>
  <si>
    <t>(Netted amounts of cash payables and cash receivables of gross SFT assets)</t>
  </si>
  <si>
    <t>Counterparty credit risk exposure for SFT assets</t>
  </si>
  <si>
    <t>Agent transaction exposures</t>
  </si>
  <si>
    <t>EU-15a</t>
  </si>
  <si>
    <t>(Exempted CCP leg of client-cleared SFT exposure)</t>
  </si>
  <si>
    <t>Other off-balance sheet exposures</t>
  </si>
  <si>
    <t>Off-balance sheet exposures at gross notional amount</t>
  </si>
  <si>
    <t>(Adjustments for conversion to credit equivalent amounts)</t>
  </si>
  <si>
    <t>Choice on transitional arrangements for the definition of the capital measure</t>
  </si>
  <si>
    <t>EU-1</t>
  </si>
  <si>
    <t>Total on-balance sheet exposures (excluding derivatives, SFTs, and exempted exposures), of which:</t>
  </si>
  <si>
    <t>EU-2</t>
  </si>
  <si>
    <t>Trading book exposures</t>
  </si>
  <si>
    <t>EU-3</t>
  </si>
  <si>
    <t>Banking book exposures, of which:</t>
  </si>
  <si>
    <t>EU-4</t>
  </si>
  <si>
    <t>EU-5</t>
  </si>
  <si>
    <t>EU-6</t>
  </si>
  <si>
    <t>EU-7</t>
  </si>
  <si>
    <t>EU-8</t>
  </si>
  <si>
    <t>EU-9</t>
  </si>
  <si>
    <t>EU-10</t>
  </si>
  <si>
    <t>EU-11</t>
  </si>
  <si>
    <t>EU-12</t>
  </si>
  <si>
    <t>Quarter ending</t>
  </si>
  <si>
    <t>Consolidated  DKK millions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</si>
  <si>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</si>
  <si>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</si>
  <si>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</si>
  <si>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</si>
  <si>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</si>
  <si>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</si>
  <si>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</si>
  <si>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</si>
  <si>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Central banks</t>
  </si>
  <si>
    <t>General governments</t>
  </si>
  <si>
    <t>Other financial corporations</t>
  </si>
  <si>
    <t>Non-financial corporations</t>
  </si>
  <si>
    <t>Households</t>
  </si>
  <si>
    <t>Debt Securities</t>
  </si>
  <si>
    <t>Loan commitments given</t>
  </si>
  <si>
    <t>Gross carrying amount/nominal amount</t>
  </si>
  <si>
    <t>Performing exposures</t>
  </si>
  <si>
    <t>Non-performing exposures</t>
  </si>
  <si>
    <t>Accumulated partial write-off</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</si>
  <si>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</si>
  <si>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</si>
  <si>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</si>
  <si>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</si>
  <si>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</si>
  <si>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</si>
  <si>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t>Of which SMEs</t>
  </si>
  <si>
    <t>General credit exposure</t>
  </si>
  <si>
    <t>Own funds requirements</t>
  </si>
  <si>
    <t>Norway</t>
  </si>
  <si>
    <t>Slovakia</t>
  </si>
  <si>
    <t>Other countries</t>
  </si>
  <si>
    <t>Countercyclical capital buffer is calculated only for the relevant credit exposure classes as defined in Article 140(4) of the Capital Requirement Directive. Exposure classes not included in the calculation are exposures to a) central governments or central banks; b) regional governments or local authorities; c) public sector entities; d) multilateral development banks; e) international organisations; f) institutions.</t>
  </si>
  <si>
    <t>Czech Republic</t>
  </si>
  <si>
    <t>Total risk exposure amount</t>
  </si>
  <si>
    <t>Institution specific countercyclical buffer rate</t>
  </si>
  <si>
    <t>Institution specific countercyclical buffer requirement</t>
  </si>
  <si>
    <t>Luxembourg</t>
  </si>
  <si>
    <t>EU OV1</t>
  </si>
  <si>
    <t>EU OV1 - Overview of total risk exposure amounts</t>
  </si>
  <si>
    <t>Total risk exposure amounts (TREA)</t>
  </si>
  <si>
    <t>Total own funds requirements</t>
  </si>
  <si>
    <t>Of which the foundation IRB (F-IRB) approach</t>
  </si>
  <si>
    <t>Of which the advanced IRB (A-IRB) approach</t>
  </si>
  <si>
    <t>Of whick slotting approach</t>
  </si>
  <si>
    <t>Of which equities under the simple riskweighted approach</t>
  </si>
  <si>
    <t>EU 4a</t>
  </si>
  <si>
    <t>Counterparty credit risk - CCR</t>
  </si>
  <si>
    <t>Of whick exposures to a CCP</t>
  </si>
  <si>
    <t>Of which credit value adjustment (CVA)</t>
  </si>
  <si>
    <t>Of which other CCR</t>
  </si>
  <si>
    <t>EU 8a</t>
  </si>
  <si>
    <t>EU 8b</t>
  </si>
  <si>
    <t>EU 19a</t>
  </si>
  <si>
    <t>Securitisation exposures in the non-trading book (after the cap)</t>
  </si>
  <si>
    <t>Of which SEC-IRBA approach</t>
  </si>
  <si>
    <t>Of which SEC-ERBA (including IAA)</t>
  </si>
  <si>
    <t>Og which SEC_SA approach</t>
  </si>
  <si>
    <t>Of which 1250% / deduction</t>
  </si>
  <si>
    <t>Position, foreign exchange and commodities risiks (Market risk)</t>
  </si>
  <si>
    <t>EU 22a</t>
  </si>
  <si>
    <t>EU 23a</t>
  </si>
  <si>
    <t>EU 23b</t>
  </si>
  <si>
    <t>EU 23c</t>
  </si>
  <si>
    <t>EU KM1 - Key metrics template</t>
  </si>
  <si>
    <t>EU KM1</t>
  </si>
  <si>
    <t>Available own funds (amounts)</t>
  </si>
  <si>
    <t xml:space="preserve">Common Equity Tier 1 (CET1) capital </t>
  </si>
  <si>
    <t xml:space="preserve">Tier 1 capital </t>
  </si>
  <si>
    <t xml:space="preserve">Total capital </t>
  </si>
  <si>
    <t>Risk-weighted exposure amounts</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</si>
  <si>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</si>
  <si>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</si>
  <si>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</si>
  <si>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</si>
  <si>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</si>
  <si>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</si>
  <si>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</si>
  <si>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</si>
  <si>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</si>
  <si>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</si>
  <si>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</si>
  <si>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</si>
  <si>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</si>
  <si>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</si>
  <si>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</si>
  <si>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</si>
  <si>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</si>
  <si>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</si>
  <si>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</si>
  <si>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</si>
  <si>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</si>
  <si>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</si>
  <si>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 xml:space="preserve">Additional own funds requirements to address the risk of excessive leverage (%) </t>
  </si>
  <si>
    <t>Total SREP leverage ratio requirements (%)</t>
  </si>
  <si>
    <t>Leverage ratio buffer and overall leverage ratio requirement (as a percentage of total exposure measure)</t>
  </si>
  <si>
    <t>Leverage ratio buffer requirement (%)</t>
  </si>
  <si>
    <t>Overall leverage ratio requirement (%)</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</si>
  <si>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</si>
  <si>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</si>
  <si>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</si>
  <si>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</si>
  <si>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</si>
  <si>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</si>
  <si>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</si>
  <si>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</si>
  <si>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</si>
  <si>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</si>
  <si>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7a</t>
  </si>
  <si>
    <t>EU 7b</t>
  </si>
  <si>
    <t>EU 7c</t>
  </si>
  <si>
    <t>EU 7d</t>
  </si>
  <si>
    <t>EU 9a</t>
  </si>
  <si>
    <t>EU 10a</t>
  </si>
  <si>
    <t>EU 11a</t>
  </si>
  <si>
    <t>EU 14a</t>
  </si>
  <si>
    <t>EU 14b</t>
  </si>
  <si>
    <t>EU 14c</t>
  </si>
  <si>
    <t>EU 14d</t>
  </si>
  <si>
    <t>EU 14e</t>
  </si>
  <si>
    <t>EU 16a</t>
  </si>
  <si>
    <t>EU 16b</t>
  </si>
  <si>
    <t>EU CC1</t>
  </si>
  <si>
    <t>EU CC1 - Composition of regulatory own funds</t>
  </si>
  <si>
    <t>EU CCR2</t>
  </si>
  <si>
    <t>EU CCR3</t>
  </si>
  <si>
    <t>EU CCR4</t>
  </si>
  <si>
    <t>EU CCR5</t>
  </si>
  <si>
    <t>EU CCR8</t>
  </si>
  <si>
    <t>EU CCR1</t>
  </si>
  <si>
    <t>Replacement cost (RC)</t>
  </si>
  <si>
    <t>Potential future exposure  (PFE)</t>
  </si>
  <si>
    <t>Alpha used for computing regulatory exposure value</t>
  </si>
  <si>
    <t>Exposure value pre-CRM</t>
  </si>
  <si>
    <t>Exposure value post-CRM</t>
  </si>
  <si>
    <t>RWEA</t>
  </si>
  <si>
    <t>EU - Original Exposure Method (for derivatives)</t>
  </si>
  <si>
    <t>EU - Simplified SA-CCR (for derivatives)</t>
  </si>
  <si>
    <t>SA-CCR (for derivatives)</t>
  </si>
  <si>
    <t>Of which securities financing transactions netting sets</t>
  </si>
  <si>
    <t>Of which derivatives and long settlement transactions netting sets</t>
  </si>
  <si>
    <t>Of which from contractual cross-product netting sets</t>
  </si>
  <si>
    <t>2a</t>
  </si>
  <si>
    <t>2b</t>
  </si>
  <si>
    <t>2c</t>
  </si>
  <si>
    <t>1.4</t>
  </si>
  <si>
    <t>EU CCR2 – Transactions subject to own funds requirements for CVA risk</t>
  </si>
  <si>
    <t>EU CCR4 – IRB approach – CCR exposures by exposure class and PD scale</t>
  </si>
  <si>
    <t>EU CCR8 – Exposures to CCPs</t>
  </si>
  <si>
    <t xml:space="preserve">Central governments or central banks </t>
  </si>
  <si>
    <t xml:space="preserve">Regional government or local authorities </t>
  </si>
  <si>
    <t>Total exposure value</t>
  </si>
  <si>
    <t>EU CCR3  – Standardised approach – CCR exposures by regulatory exposure class and risk weights</t>
  </si>
  <si>
    <t>Exposure weighted average PD (%)</t>
  </si>
  <si>
    <t>Exposure weighted average LGD (%)</t>
  </si>
  <si>
    <t>Exposure weighted average maturity (years)</t>
  </si>
  <si>
    <t>Density of risk weighted exposure amounts</t>
  </si>
  <si>
    <t>EU CCR5  - Composition of collateral for CCR exposures</t>
  </si>
  <si>
    <t>Collateral type</t>
  </si>
  <si>
    <t>Cash – domestic currency</t>
  </si>
  <si>
    <t>Cash – other currencies</t>
  </si>
  <si>
    <t>Domestic sovereign debt</t>
  </si>
  <si>
    <t>Other sovereign debt</t>
  </si>
  <si>
    <t>Government agency debt</t>
  </si>
  <si>
    <t>Corporate bonds</t>
  </si>
  <si>
    <t>Equity securities</t>
  </si>
  <si>
    <t>Other collateral</t>
  </si>
  <si>
    <t>EU CQ1 - Credit quality of forborne exposures</t>
  </si>
  <si>
    <t>EU CQ1</t>
  </si>
  <si>
    <t>EU CR1</t>
  </si>
  <si>
    <t>EU CR1-A</t>
  </si>
  <si>
    <t>EU CR1-A - Maturity of exposures</t>
  </si>
  <si>
    <t>005</t>
  </si>
  <si>
    <t>010</t>
  </si>
  <si>
    <t>020</t>
  </si>
  <si>
    <t>030</t>
  </si>
  <si>
    <t>040</t>
  </si>
  <si>
    <t>050</t>
  </si>
  <si>
    <t>060</t>
  </si>
  <si>
    <t>070</t>
  </si>
  <si>
    <t>Cash balances at central banks and other demand deposits</t>
  </si>
  <si>
    <t>080</t>
  </si>
  <si>
    <t>090</t>
  </si>
  <si>
    <t>On-balance-sheet exposures</t>
  </si>
  <si>
    <t>Annex I - Disclosure of key metrics and overview of risk-weighted exposure amounts</t>
  </si>
  <si>
    <t>Annex VII - Disclosure of own funds</t>
  </si>
  <si>
    <t>Annex IX - Disclosure of countercyclical capital buffers</t>
  </si>
  <si>
    <t>EU CCyB1 - Geographical distribution of credit exposures relevant for the calculation of the countercyclical buffer</t>
  </si>
  <si>
    <t>EU CCyB1</t>
  </si>
  <si>
    <t>EU CCyB2</t>
  </si>
  <si>
    <t>EU CCyB2 - Amount of institution-specific countercyclical capital buffer</t>
  </si>
  <si>
    <t>Exposure value under the standardised approach</t>
  </si>
  <si>
    <t>Exposure value under the IRB approach</t>
  </si>
  <si>
    <t>Relevant credit exposures – Market risk</t>
  </si>
  <si>
    <t>Sum of long and short positions of trading book exposures for SA</t>
  </si>
  <si>
    <t>Relevant credit exposures –       Market risk</t>
  </si>
  <si>
    <t>Value of trading book exposures for internal models</t>
  </si>
  <si>
    <t>Securitisation exposures  Exposure value for non-trading book</t>
  </si>
  <si>
    <t>Relevant credit risk exposures - Credit risk</t>
  </si>
  <si>
    <t xml:space="preserve">Relevant credit exposures – Securitisation positions in the non-trading book </t>
  </si>
  <si>
    <t xml:space="preserve">Risk-weighted exposure amounts </t>
  </si>
  <si>
    <t>Own fund requirements weights (%)</t>
  </si>
  <si>
    <t>Countercyclical buffer rate (%)</t>
  </si>
  <si>
    <t>Annex XI - Disclosure of the leverage ratio</t>
  </si>
  <si>
    <t>EU LR1 LRSum</t>
  </si>
  <si>
    <t>EU LR2 LRCom</t>
  </si>
  <si>
    <t>EU LR3 LRSpl</t>
  </si>
  <si>
    <t>EU LR1 - LRSum: Summary reconciliation of accounting assets and leverage ratio exposures</t>
  </si>
  <si>
    <t>EU-11a</t>
  </si>
  <si>
    <t>EU-11b</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</si>
  <si>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</si>
  <si>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</si>
  <si>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</si>
  <si>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</si>
  <si>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</si>
  <si>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</si>
  <si>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</si>
  <si>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</si>
  <si>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prudent valuation adjustments and specific and general provisions which have reduced Tier 1 capital)</t>
  </si>
  <si>
    <t>(Adjustment for exposures excluded from the total exposure measure in accordance with point (c) of Article 429a(1) CRR)</t>
  </si>
  <si>
    <t>(Adjustment for exposures excluded from the total exposure measure in accordance with point (j) of Article 429a(1) CRR)</t>
  </si>
  <si>
    <t>On-balance sheet items (excluding derivatives, SFTs, but including collateral)</t>
  </si>
  <si>
    <t>Gross-up for derivatives collateral provided, where deducted from the balance sheet assets pursuant to the applicable accounting framework</t>
  </si>
  <si>
    <t>(Adjustment for securities received under securities financing transactions that are recognised as an asset)</t>
  </si>
  <si>
    <t>(General credit risk adjustments to on-balance sheet items)</t>
  </si>
  <si>
    <t xml:space="preserve">Total on-balance sheet exposures (excluding derivatives and SFTs) </t>
  </si>
  <si>
    <t>EU-8a</t>
  </si>
  <si>
    <t>EU-9a</t>
  </si>
  <si>
    <t>EU-9b</t>
  </si>
  <si>
    <t>EU-10a</t>
  </si>
  <si>
    <t>EU-10b</t>
  </si>
  <si>
    <t>Replacement cost associated with SA-CCR derivatives transactions (ie net of eligible cash variation margin)</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</si>
  <si>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</si>
  <si>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</si>
  <si>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</si>
  <si>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(Exempted CCP leg of client-cleared trade exposures) (SA-CCR)</t>
  </si>
  <si>
    <t>(Exempted CCP leg of client-cleared trade exposures) (simplified standardised approach)</t>
  </si>
  <si>
    <t>(Exempted CCP leg of client-cleared trade exposures) (Original Exposure Method)</t>
  </si>
  <si>
    <t xml:space="preserve">Total derivatives exposures </t>
  </si>
  <si>
    <t>EU-16a</t>
  </si>
  <si>
    <t>EU-17a</t>
  </si>
  <si>
    <t>Gross SFT assets (with no recognition of netting), after adjustment for sales accounting transactions</t>
  </si>
  <si>
    <t>Derogation for SFTs: Counterparty credit risk exposure in accordance with Articles 429e(5) and 222 CRR</t>
  </si>
  <si>
    <t>Total securities financing transaction exposures</t>
  </si>
  <si>
    <t>(General provisions deducted in determining Tier 1 capital and specific provisions associated associated with off-balance sheet exposures)</t>
  </si>
  <si>
    <t>Off-balance sheet exposures</t>
  </si>
  <si>
    <t>Excluded exposures</t>
  </si>
  <si>
    <t>EU-22a</t>
  </si>
  <si>
    <t>EU-22b</t>
  </si>
  <si>
    <t>EU-22c</t>
  </si>
  <si>
    <t>EU-22d</t>
  </si>
  <si>
    <t>EU-22e</t>
  </si>
  <si>
    <t>EU-22f</t>
  </si>
  <si>
    <t>EU-22g</t>
  </si>
  <si>
    <t>EU-22h</t>
  </si>
  <si>
    <t>EU-22i</t>
  </si>
  <si>
    <t>EU-22j</t>
  </si>
  <si>
    <t>EU-22k</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</si>
  <si>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</si>
  <si>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</si>
  <si>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</si>
  <si>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</si>
  <si>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</si>
  <si>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 xml:space="preserve">(Excluded guaranteed parts of exposures arising from export credits) </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</si>
  <si>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</si>
  <si>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</si>
  <si>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</si>
  <si>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</si>
  <si>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(Total exempted exposures)</t>
  </si>
  <si>
    <t>Capital and total exposure measure</t>
  </si>
  <si>
    <t>EU-25</t>
  </si>
  <si>
    <t>EU-26a</t>
  </si>
  <si>
    <t>EU-26b</t>
  </si>
  <si>
    <t>EU-27a</t>
  </si>
  <si>
    <t>Leverage ratio (excluding the impact of the exemption of public sector investments and promotional loans) (%)</t>
  </si>
  <si>
    <t>Regulatory minimum leverage ratio requirement (%)</t>
  </si>
  <si>
    <t xml:space="preserve">     of which: to be made up of CET1 capital</t>
  </si>
  <si>
    <t>Leverage ratio (excluding the impact of any applicable temporary exemption of central bank reserves) (%)</t>
  </si>
  <si>
    <t>Choice on transitional arrangements and relevant exposures</t>
  </si>
  <si>
    <t>EU-27b</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</si>
  <si>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</si>
  <si>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</si>
  <si>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</si>
  <si>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</si>
  <si>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</si>
  <si>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</si>
  <si>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</si>
  <si>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</si>
  <si>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</si>
  <si>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EU LR2 - LRCom: Leverage ratio common disclosure</t>
  </si>
  <si>
    <t>EU LR3 - LRSpl: Split-up of on balance sheet exposures (excluding derivatives, SFTs and exempted exposures)</t>
  </si>
  <si>
    <t>Exposures treated as sovereigns</t>
  </si>
  <si>
    <t>Exposures to regional governments, MDB, international organisations and PSE, not treated as sovereigns</t>
  </si>
  <si>
    <t>Secured by mortgages of immovable properties</t>
  </si>
  <si>
    <t>Retail exposures</t>
  </si>
  <si>
    <t>Other exposures (eg equity, securitisations, and other non-credit obligation assets)</t>
  </si>
  <si>
    <t>Annex XIII - Disclosure of liquidity requirements</t>
  </si>
  <si>
    <t>EU LIQ2</t>
  </si>
  <si>
    <t>EU LIQ1 - Quantitative information of LCR</t>
  </si>
  <si>
    <t xml:space="preserve"> EU LIQB  on qualitative information on LCR, which complements template EU LIQ1.</t>
  </si>
  <si>
    <t>a</t>
  </si>
  <si>
    <t>b</t>
  </si>
  <si>
    <t>c</t>
  </si>
  <si>
    <t>d</t>
  </si>
  <si>
    <t>e</t>
  </si>
  <si>
    <t>f</t>
  </si>
  <si>
    <t>g</t>
  </si>
  <si>
    <t>Explanations on the main drivers of LCR results and the evolution of the contribution of inputs to the LCR’s calculation over time</t>
  </si>
  <si>
    <t>Explanations on the changes in the LCR over time</t>
  </si>
  <si>
    <t>Explanations on the actual concentration of funding sources</t>
  </si>
  <si>
    <t>High-level description of the composition of the institution`s liquidity buffer.</t>
  </si>
  <si>
    <t>EU LIQ2 - Net Stable Funding Ratio</t>
  </si>
  <si>
    <t>Unweighted value by residual maturity</t>
  </si>
  <si>
    <t>Weighted value</t>
  </si>
  <si>
    <t>No maturity</t>
  </si>
  <si>
    <t>&lt; 6 months</t>
  </si>
  <si>
    <t>6 months &lt; 1 year</t>
  </si>
  <si>
    <t>≥ 1 year</t>
  </si>
  <si>
    <t>Availabe stable funding (ASF) Items</t>
  </si>
  <si>
    <t>Required stable funding (RSF)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</si>
  <si>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</si>
  <si>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</si>
  <si>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</si>
  <si>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</si>
  <si>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</si>
  <si>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</si>
  <si>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</si>
  <si>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</si>
  <si>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</si>
  <si>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</si>
  <si>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</si>
  <si>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</si>
  <si>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</si>
  <si>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</si>
  <si>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</si>
  <si>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</si>
  <si>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</si>
  <si>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</si>
  <si>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</si>
  <si>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</si>
  <si>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</si>
  <si>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</si>
  <si>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</si>
  <si>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</si>
  <si>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</si>
  <si>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</si>
  <si>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</si>
  <si>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</si>
  <si>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</si>
  <si>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</si>
  <si>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</si>
  <si>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</si>
  <si>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</si>
  <si>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Annex XV - Disclosure of credit risk quality</t>
  </si>
  <si>
    <t>Annex XVII - Disclosure of the use of credit risk mitigation techniques</t>
  </si>
  <si>
    <t>EU CR3 - CRM techniques overview:  Disclosure of the use of credit risk mitigation techniques</t>
  </si>
  <si>
    <t>Of which non-performing exposures</t>
  </si>
  <si>
    <t xml:space="preserve">Unsecured carrying amount </t>
  </si>
  <si>
    <t>Secured carrying amount</t>
  </si>
  <si>
    <t xml:space="preserve">Of which secured by collateral </t>
  </si>
  <si>
    <t>Of which secured by financial guarantees</t>
  </si>
  <si>
    <t>Of which secured by credit derivatives</t>
  </si>
  <si>
    <t>EU CR3</t>
  </si>
  <si>
    <t>Annex XIX - Disclosure of the use of the standardised approach</t>
  </si>
  <si>
    <t>EU CR4</t>
  </si>
  <si>
    <t>EU CR5</t>
  </si>
  <si>
    <t>Annex XXI - Disclosure of the use of the IRB approach to credit risk</t>
  </si>
  <si>
    <t>EU CR8</t>
  </si>
  <si>
    <t xml:space="preserve">EU CR6 </t>
  </si>
  <si>
    <t>EU CR7</t>
  </si>
  <si>
    <t>EU CR7-A</t>
  </si>
  <si>
    <t>Exposures post CCF and post CRM</t>
  </si>
  <si>
    <t>RWA density (%)</t>
  </si>
  <si>
    <t>EU CR4 - Standardised approach – Credit risk exposure and CRM effects</t>
  </si>
  <si>
    <t>Expected loss amount</t>
  </si>
  <si>
    <t>Density of risk weighted exposure amount</t>
  </si>
  <si>
    <t>Risk weighted exposure amount after supporting factors</t>
  </si>
  <si>
    <t>Exposure post CCF and post CRM</t>
  </si>
  <si>
    <t>Exposure weighted average CCF</t>
  </si>
  <si>
    <t>On-balance sheet exposures</t>
  </si>
  <si>
    <t>Off-balance-sheet exposures pre-CCF</t>
  </si>
  <si>
    <t>0.00 to &lt;0.10</t>
  </si>
  <si>
    <t>0.10 to&lt;0.15</t>
  </si>
  <si>
    <t>0.75 to &lt;1.75</t>
  </si>
  <si>
    <t>1.75 to &lt;2.50</t>
  </si>
  <si>
    <t>2.50 to &lt;5.00</t>
  </si>
  <si>
    <t>5.00 to &lt;10.00</t>
  </si>
  <si>
    <t>10.00 to &lt;20.00</t>
  </si>
  <si>
    <t>20.00 to &lt;30.00</t>
  </si>
  <si>
    <t>30.00 to &lt;100.00</t>
  </si>
  <si>
    <t>EU CR6 - IRB approach – Credit risk exposures by exposure class and PD range</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</si>
  <si>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</si>
  <si>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</si>
  <si>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</si>
  <si>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</si>
  <si>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</si>
  <si>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</si>
  <si>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</si>
  <si>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</si>
  <si>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</si>
  <si>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Risk weighted exposure amount</t>
  </si>
  <si>
    <t>EU CR7-A - IRB approach – Disclosure of the extent of the use of CRM techniques</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</si>
  <si>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</si>
  <si>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</si>
  <si>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</si>
  <si>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</si>
  <si>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</si>
  <si>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</si>
  <si>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</si>
  <si>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</si>
  <si>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Credit risk Mitigation methods in the calculation of RWEAs</t>
  </si>
  <si>
    <t>RWEA with substitution effects
(both reduction and sustitution effects)</t>
  </si>
  <si>
    <t>RWEA without substitution effects
(reduction effects only)</t>
  </si>
  <si>
    <t>Credit risk Mitigation techniques</t>
  </si>
  <si>
    <t xml:space="preserve"> Unfunded credit 
Protection (UFCP)</t>
  </si>
  <si>
    <t>Part of exposures covered by Guarantees (%)</t>
  </si>
  <si>
    <t>Part of exposures covered by Credit Derivatives (%)</t>
  </si>
  <si>
    <t>Funded credit 
Protection (FCP)</t>
  </si>
  <si>
    <t>Part of exposures covered by Financial Collaterals (%)</t>
  </si>
  <si>
    <t>Part of exposures covered by Other eligible collaterals (%)</t>
  </si>
  <si>
    <t>Part of exposures covered by Immovable property Collaterals (%)</t>
  </si>
  <si>
    <t>Part of exposures covered by Receivables (%)</t>
  </si>
  <si>
    <t>Part of exposures covered by Other physical collateral (%)</t>
  </si>
  <si>
    <t>Part of exposures covered by Other funded credit protection (%)</t>
  </si>
  <si>
    <t>Part of exposures covered by Cash on deposit (%)</t>
  </si>
  <si>
    <t>Part of exposures covered by Life insurance policies (%)</t>
  </si>
  <si>
    <t>Part of exposures covered by Instruments held by a third party (%)</t>
  </si>
  <si>
    <t>A-IRB</t>
  </si>
  <si>
    <t>Annex XXV - Disclosure of exposures to counterparty credit risk</t>
  </si>
  <si>
    <t>EU MR1</t>
  </si>
  <si>
    <t>Total assets</t>
  </si>
  <si>
    <t>Total liabilities</t>
  </si>
  <si>
    <t xml:space="preserve">Common Equity Tier 1 (CET1) capital:  instruments and reserves    </t>
  </si>
  <si>
    <t>Common Equity Tier 1 (CET1) capital: regulatory adjustments </t>
  </si>
  <si>
    <t>Additional Tier 1 (AT1) capital: instruments</t>
  </si>
  <si>
    <t>Additional Tier 1 (AT1) capital: regulatory adjustments</t>
  </si>
  <si>
    <t>Tier 2 (T2) capital: regulatory adjustments </t>
  </si>
  <si>
    <t>of which: additional own funds requirements to address the risks other than the risk of excessive leverage</t>
  </si>
  <si>
    <t>EU-47b</t>
  </si>
  <si>
    <t>EU-47a</t>
  </si>
  <si>
    <t>EU-3a</t>
  </si>
  <si>
    <t>EU-5a</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</si>
  <si>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</si>
  <si>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</si>
  <si>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</si>
  <si>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</si>
  <si>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</si>
  <si>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</si>
  <si>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 xml:space="preserve">Amount of qualifying items referred to in Article 484 (3) CRR and the related share premium accounts subject to phase out from CET1 </t>
  </si>
  <si>
    <t xml:space="preserve">Independently reviewed interim profits net of any foreseeable charge or dividend </t>
  </si>
  <si>
    <t>27a</t>
  </si>
  <si>
    <t>Deferred tax assets that rely on future profitability excluding those arising from temporary differences (net of related tax liability where the conditions in Article 38 (3) CRR are met) (negative amount)</t>
  </si>
  <si>
    <t xml:space="preserve">     of which: qualifying holdings outside the financial sector (negative amount)</t>
  </si>
  <si>
    <t xml:space="preserve">     of which: securitisation positions (negative amount)</t>
  </si>
  <si>
    <t xml:space="preserve">     of which: free deliveries (negative amount)</t>
  </si>
  <si>
    <t>Amount exceeding the 17,65% threshold (negative amount)</t>
  </si>
  <si>
    <t>Foreseeable tax charges relating to CET1 items except where the institution suitably adjusts the amount of CET1 items insofar as such tax charges reduce the amount up to which those items may be used to cover risks or losses (negative amount)</t>
  </si>
  <si>
    <t>Other regulatory adjustments</t>
  </si>
  <si>
    <t>42a</t>
  </si>
  <si>
    <t>Other regulatory adjustments to AT1 capital</t>
  </si>
  <si>
    <t>54a</t>
  </si>
  <si>
    <t>EU-56a</t>
  </si>
  <si>
    <t>EU-56b</t>
  </si>
  <si>
    <t xml:space="preserve">Tier 2 (T2) capital </t>
  </si>
  <si>
    <t>Total Risk exposure amount</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</si>
  <si>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</si>
  <si>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</si>
  <si>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</si>
  <si>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Amount of qualifying  items referred to in Article 484(5) CRR and the related share premium accounts subject to phase out from T2 as described in Article 486(4) CRR</t>
  </si>
  <si>
    <t>Amount of qualifying  items referred to in Article 494a(2) CRR subject to phase out from T2</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</si>
  <si>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</si>
  <si>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</si>
  <si>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Qualifying eligible liabilities deductions that exceed the eligible liabilities items of the institution (negative amount)</t>
  </si>
  <si>
    <t>Other regulatory adjustments to T2 capital</t>
  </si>
  <si>
    <t>Capital ratios and requirements including buffers </t>
  </si>
  <si>
    <t>EU-67a</t>
  </si>
  <si>
    <t>EU-67b</t>
  </si>
  <si>
    <t>Common Equity 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</si>
  <si>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</si>
  <si>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</si>
  <si>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</si>
  <si>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</si>
  <si>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</si>
  <si>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of which: Global Systemically Important Institution (G-SII) or Other Systemically Important Institution (O-SII) buffer requirement</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</si>
  <si>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</si>
  <si>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</si>
  <si>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</si>
  <si>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</si>
  <si>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</si>
  <si>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</si>
  <si>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internal ratings-based approach (prior to the application of the cap)</t>
  </si>
  <si>
    <t>Capital instruments subject to phase-out arrangements (only applicable between 1 Jan 2014 and 1 Jan 2022)</t>
  </si>
  <si>
    <t>Total unweighted value (average)</t>
  </si>
  <si>
    <t>Total weighted value (average)</t>
  </si>
  <si>
    <t>EU 19b</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</si>
  <si>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</si>
  <si>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</si>
  <si>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</si>
  <si>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</si>
  <si>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</si>
  <si>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</si>
  <si>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</si>
  <si>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</si>
  <si>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</si>
  <si>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</si>
  <si>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</si>
  <si>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</si>
  <si>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</si>
  <si>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</si>
  <si>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EU CR1- Performing and non-performing exposures and related provisions</t>
  </si>
  <si>
    <t>EU LIQ1</t>
  </si>
  <si>
    <t>EU LIQB</t>
  </si>
  <si>
    <t/>
  </si>
  <si>
    <t>Annual Report</t>
  </si>
  <si>
    <t>Annex XXXV - Disclosure of encumbered and unencumbered assets</t>
  </si>
  <si>
    <t>EU AE1 - Encumbered and unencumbered assets</t>
  </si>
  <si>
    <t>EU AE2 - Collateral received and own debt securities issued</t>
  </si>
  <si>
    <t>EU AE3 - Sources of encumbrance</t>
  </si>
  <si>
    <t>EU AE1</t>
  </si>
  <si>
    <t>EU AE2</t>
  </si>
  <si>
    <t>EU AE3</t>
  </si>
  <si>
    <t>Carrying amount of encumbered assets</t>
  </si>
  <si>
    <t>Fair value of encumbered assets</t>
  </si>
  <si>
    <t>Carrying amount of unencumbered assets</t>
  </si>
  <si>
    <t>Fair value of inencumbered assets</t>
  </si>
  <si>
    <t>of which notionally eligible EHQLA and HQLA</t>
  </si>
  <si>
    <t>of which EHQLA and HQLA</t>
  </si>
  <si>
    <t xml:space="preserve">  Equity instruments</t>
  </si>
  <si>
    <t xml:space="preserve">  Debt securities</t>
  </si>
  <si>
    <t xml:space="preserve">    of which: covered bonds</t>
  </si>
  <si>
    <t xml:space="preserve">    of which: issued by general governments</t>
  </si>
  <si>
    <t xml:space="preserve">    of which: issued by financial corporations</t>
  </si>
  <si>
    <t xml:space="preserve">    of which: issued by non-financial corporations</t>
  </si>
  <si>
    <t xml:space="preserve">  Other assets</t>
  </si>
  <si>
    <t>Fair value of encumbered collateral received or own debt securities issued</t>
  </si>
  <si>
    <t>Of which: notionally eligible EHQLA and HQLA</t>
  </si>
  <si>
    <t>Collateral received by the reporting institution</t>
  </si>
  <si>
    <t xml:space="preserve">  Loans on deand</t>
  </si>
  <si>
    <t xml:space="preserve">  Loans and advances other than loans on demand</t>
  </si>
  <si>
    <t xml:space="preserve">  Other collateral received</t>
  </si>
  <si>
    <t>Matching liabilities, contingent liabilities or securities lent</t>
  </si>
  <si>
    <t>Carrying amount of selected financial liabilities</t>
  </si>
  <si>
    <t>Template D - Information on importance of  encumbrance</t>
  </si>
  <si>
    <t>The Group's risk policy states that:</t>
  </si>
  <si>
    <t>Asset encumbrance may only occur as part of ordinary banking operations and includes securities provided as collateral with the central bank and in the repo market, collateral for clearing transactions as well as collateral under CSA agrreements.</t>
  </si>
  <si>
    <t>Asset encumbrance may be by way of deposits with credit institutions or securities.</t>
  </si>
  <si>
    <t>Moreover assets encumbrance may be by way of funding of mortgage-like loans via external counterparties.</t>
  </si>
  <si>
    <t xml:space="preserve">Annex III - Disclosure of risk management objectives and policies </t>
  </si>
  <si>
    <t xml:space="preserve">Annex V - Disclosure of the scope of application </t>
  </si>
  <si>
    <t>Carrying values as reported in published financial statements</t>
  </si>
  <si>
    <t>Carrying values of items</t>
  </si>
  <si>
    <t>Subject to the credit risk framework</t>
  </si>
  <si>
    <t>Subject to the CCR framework</t>
  </si>
  <si>
    <t>Subject to the securitisation framework</t>
  </si>
  <si>
    <t>Subject to the market risk framework</t>
  </si>
  <si>
    <t>Not subject to capital requirements or subject to deduction from capital</t>
  </si>
  <si>
    <t>Assets</t>
  </si>
  <si>
    <t>Cash and balances on demand at central banks</t>
  </si>
  <si>
    <t>Amounts owed by credit institutions and central banks</t>
  </si>
  <si>
    <t>Loans and advances at fair value</t>
  </si>
  <si>
    <t>Loans and advances at amortised cost</t>
  </si>
  <si>
    <t>Bonds at fair value</t>
  </si>
  <si>
    <t>Shares etc.</t>
  </si>
  <si>
    <t>Holdings in associates</t>
  </si>
  <si>
    <t>Assets related to pooled plans</t>
  </si>
  <si>
    <t>Other assets</t>
  </si>
  <si>
    <t>Liabilities</t>
  </si>
  <si>
    <t>Amounts owed to credit institutions and central banks</t>
  </si>
  <si>
    <t>Deposits and other debt</t>
  </si>
  <si>
    <t>Deposits in pooled plans</t>
  </si>
  <si>
    <t>Bonds issued at amortised cost</t>
  </si>
  <si>
    <t>Other liabilities</t>
  </si>
  <si>
    <t>Subordinated capital</t>
  </si>
  <si>
    <t>Shareholders equity</t>
  </si>
  <si>
    <t xml:space="preserve">For Sydbank the scope of accounting consolidation and the scope of regulatorey consolidation are the same. Hence columns (a) and (b) of the template have been merged. </t>
  </si>
  <si>
    <r>
      <rPr>
        <sz val="9"/>
        <color theme="1"/>
        <rFont val="HelveticaNeueLT Pro 55 Roman"/>
        <family val="2"/>
      </rPr>
      <t>b</t>
    </r>
  </si>
  <si>
    <r>
      <rPr>
        <sz val="9"/>
        <color theme="1"/>
        <rFont val="HelveticaNeueLT Pro 55 Roman"/>
        <family val="2"/>
      </rPr>
      <t>c</t>
    </r>
  </si>
  <si>
    <t>Items subject to</t>
  </si>
  <si>
    <t>Credit risk framework</t>
  </si>
  <si>
    <t>Liabilities carrying value amount under the regulatory scope of consolidation (as per template EU LI1)</t>
  </si>
  <si>
    <t>Total net amount under the regulatory scope of consolidation</t>
  </si>
  <si>
    <t>Off-balance-sheet amounts</t>
  </si>
  <si>
    <t>Differences in valuations</t>
  </si>
  <si>
    <r>
      <rPr>
        <i/>
        <sz val="9"/>
        <rFont val="HelveticaNeueLT Pro 55 Roman"/>
        <family val="2"/>
      </rPr>
      <t>Differences due to different netting rules, other than those already included in row 2</t>
    </r>
  </si>
  <si>
    <t>Differences due to consideration of provisions</t>
  </si>
  <si>
    <t>Exposure amounts considered for regulatory purposes</t>
  </si>
  <si>
    <t>Method of accounting consolidation</t>
  </si>
  <si>
    <t>Method of regulatory consolidation</t>
  </si>
  <si>
    <t>Name of entity</t>
  </si>
  <si>
    <t>Full consolidation</t>
  </si>
  <si>
    <t>Proportional consolidation</t>
  </si>
  <si>
    <t>Neither consolidated nor deducted</t>
  </si>
  <si>
    <t>Deducted</t>
  </si>
  <si>
    <t>Description of the entity</t>
  </si>
  <si>
    <t>Syd Administration A/S</t>
  </si>
  <si>
    <t>X</t>
  </si>
  <si>
    <t>Investment</t>
  </si>
  <si>
    <t>Ejendomsselskabet af 1. juni 1986 A/S</t>
  </si>
  <si>
    <t>Real property</t>
  </si>
  <si>
    <t>Syd Fund Management A/S</t>
  </si>
  <si>
    <t>Administration</t>
  </si>
  <si>
    <t>Green Team Group A/S</t>
  </si>
  <si>
    <t>Whole sale</t>
  </si>
  <si>
    <t xml:space="preserve">EU LI1 – Differences between the accounting scope and the scope of prudential consolidation and mapping of financial statement categories with regulatory risk categories </t>
  </si>
  <si>
    <t xml:space="preserve">EU LI2 – Main sources of differences between regulatory exposure amounts and carrying values in financial statements </t>
  </si>
  <si>
    <t xml:space="preserve">Securitisation framework </t>
  </si>
  <si>
    <t xml:space="preserve">CCR framework </t>
  </si>
  <si>
    <t>Market risk framework</t>
  </si>
  <si>
    <t>Assets carrying value amount under the scope of prudential consolidation (as per template LI1)</t>
  </si>
  <si>
    <t>Differences due to the use of credit risk mitigation techniques (CRMs)</t>
  </si>
  <si>
    <t>Differences due to credit conversion factors</t>
  </si>
  <si>
    <t>Differences due to Securitisation with risk transfer</t>
  </si>
  <si>
    <t>Other differences</t>
  </si>
  <si>
    <t>Equity method</t>
  </si>
  <si>
    <t xml:space="preserve">EU LI3 - Outline of the differences in the scopes of consolidation (entity by entity) </t>
  </si>
  <si>
    <t>EU LI1</t>
  </si>
  <si>
    <t>EU LI2</t>
  </si>
  <si>
    <t>EU LI3</t>
  </si>
  <si>
    <t>Note 44 - Group holdings and enterprises</t>
  </si>
  <si>
    <t>EU LIB</t>
  </si>
  <si>
    <t>EU CCA</t>
  </si>
  <si>
    <t>Capital instruments' main features</t>
  </si>
  <si>
    <t>Issuer</t>
  </si>
  <si>
    <t>Sydbank A/S</t>
  </si>
  <si>
    <t>Unique identifier</t>
  </si>
  <si>
    <t>XS0205055675</t>
  </si>
  <si>
    <t>XS1705599915</t>
  </si>
  <si>
    <t>XS1713462742</t>
  </si>
  <si>
    <t>Governing law(s) of the instrument</t>
  </si>
  <si>
    <t>English/Danish</t>
  </si>
  <si>
    <t>Regulatory treatment</t>
  </si>
  <si>
    <t>Transitional CRR rules</t>
  </si>
  <si>
    <t>Hybrid Tier 1</t>
  </si>
  <si>
    <t>Supplementary Capital (Tier 2)</t>
  </si>
  <si>
    <t>Additional Tier 1 (AT1)</t>
  </si>
  <si>
    <t>Post-transitional CRR rules</t>
  </si>
  <si>
    <t>Eligible at solo/(sub-)consolidated/solo &amp; (sub-)consolidated</t>
  </si>
  <si>
    <t>Solo and Consolidated</t>
  </si>
  <si>
    <t>Instrument type (types to be specified by each jurisdiction)</t>
  </si>
  <si>
    <t>Hybrid Tier 1 (grandfathered) as published in Regulation (EU) NO 575/2013 article 484.4</t>
  </si>
  <si>
    <t>Tier 2 as published in Regulation 
(EU) No 575/2013 article 63</t>
  </si>
  <si>
    <t>Additional Tier 1 (AT1)  
as published in Regulation 
(EU) No 575/2013 article 52</t>
  </si>
  <si>
    <t xml:space="preserve">Amount recognised in regulatory capital </t>
  </si>
  <si>
    <t>557.943.750 DKK</t>
  </si>
  <si>
    <t>559.415.533 DKK</t>
  </si>
  <si>
    <t>743.925.000 DKK</t>
  </si>
  <si>
    <t>Nominal amount of instrument</t>
  </si>
  <si>
    <t>75.000.000 EUR</t>
  </si>
  <si>
    <t>100.000.000 EUR</t>
  </si>
  <si>
    <t>9a</t>
  </si>
  <si>
    <t>Issue price</t>
  </si>
  <si>
    <t>9b</t>
  </si>
  <si>
    <t>Redemption price</t>
  </si>
  <si>
    <t>Accounting classification</t>
  </si>
  <si>
    <t>Liability- amortised cost</t>
  </si>
  <si>
    <t>Shareholders' equity</t>
  </si>
  <si>
    <t>Original date of issuance</t>
  </si>
  <si>
    <t>24.11.2004</t>
  </si>
  <si>
    <t>02.11.2017</t>
  </si>
  <si>
    <t>30.05.2018</t>
  </si>
  <si>
    <t>Perpeptual or dated</t>
  </si>
  <si>
    <t>Perpetual</t>
  </si>
  <si>
    <t>Dated</t>
  </si>
  <si>
    <t>Original maturity date</t>
  </si>
  <si>
    <t>no maturity</t>
  </si>
  <si>
    <t>02.11.2029</t>
  </si>
  <si>
    <t>Issuer call subjet to prior supervisory approval</t>
  </si>
  <si>
    <t>Yes</t>
  </si>
  <si>
    <t>Optional call date, contingent call dates, and redemption amount</t>
  </si>
  <si>
    <t>24.11.2014 100% of nominal amount. In addition Tax /regulatory call.</t>
  </si>
  <si>
    <t>02.11.2024 100% of nominal amount. In addition Tax /regulatory call.</t>
  </si>
  <si>
    <t>28.08.2025 100% of nominal amount. In addition Tax/regulatory call.</t>
  </si>
  <si>
    <t>Subsequent call dates, if applicable</t>
  </si>
  <si>
    <t>Subsequent interest payment dates</t>
  </si>
  <si>
    <t>N/A</t>
  </si>
  <si>
    <t>Coupons / dividends</t>
  </si>
  <si>
    <t>Fixed or floating dividend/coupon</t>
  </si>
  <si>
    <t>Fixed to floating</t>
  </si>
  <si>
    <t>Fixed</t>
  </si>
  <si>
    <t>Floating</t>
  </si>
  <si>
    <t>Coupon rate and any related index</t>
  </si>
  <si>
    <t>6.5% p.a. until first call date then EUR CMS10 + 20bps</t>
  </si>
  <si>
    <t>3M  EURIBOR + 185bps</t>
  </si>
  <si>
    <t>5,25% p.a. until first call dare. Reset every 5 years thereafter (non-step) to the Mid-Swap Rate + 461,80bps</t>
  </si>
  <si>
    <t>Existence of a dividend stopper</t>
  </si>
  <si>
    <t>No</t>
  </si>
  <si>
    <t>Fully discretionary, partially discretionary or mandatory (in terms of timing)</t>
  </si>
  <si>
    <t>Partially discretionary</t>
  </si>
  <si>
    <t>Mandatory</t>
  </si>
  <si>
    <t>Fully discretionary</t>
  </si>
  <si>
    <t>Fully discretionary, partially discretionary or mandatory (in terms of amount)</t>
  </si>
  <si>
    <t>Existence of step up or other incentive to redeem</t>
  </si>
  <si>
    <t>Noncumulative or cumulative</t>
  </si>
  <si>
    <t>Noncumulative</t>
  </si>
  <si>
    <t>Convertible or non-convertible</t>
  </si>
  <si>
    <t>Nonconvertible</t>
  </si>
  <si>
    <t>If convertible, conversion trigger (s)</t>
  </si>
  <si>
    <t>If convertible, fully or partially</t>
  </si>
  <si>
    <t>If convertible, conversion rate</t>
  </si>
  <si>
    <t>If convertible, mandatory or optional conversion</t>
  </si>
  <si>
    <t>If convertible, specifiy instrument type convertible into</t>
  </si>
  <si>
    <t>If convertible, specifiy issuer of instrument it converts into</t>
  </si>
  <si>
    <t>Write-down features</t>
  </si>
  <si>
    <t>If write-down, write-down trigger (s)</t>
  </si>
  <si>
    <t>Only when 1) share capital and reserves are reduced to zero 2) all outstanding shares capital constituting the share capital are resolved to be reduced to zero on a general meeting of the shareholders 3) the bank is in recapitalisation or ceases business without loss to non-subordinated creditors</t>
  </si>
  <si>
    <t>Regulated according to CRR og BRRD. No specific provisions regaridgn write down</t>
  </si>
  <si>
    <t>7% CET1 capital ratio Solo and Consolidated.</t>
  </si>
  <si>
    <t>If write-down, full or partial</t>
  </si>
  <si>
    <t>Fully or partially</t>
  </si>
  <si>
    <t>Fully or partial</t>
  </si>
  <si>
    <t>If write-down, permanent or temporary</t>
  </si>
  <si>
    <t>Permanent</t>
  </si>
  <si>
    <t>NA</t>
  </si>
  <si>
    <t>If temporary write-down, description of write-up mechanism</t>
  </si>
  <si>
    <t>Discretionary write-up</t>
  </si>
  <si>
    <t>Position in subordination hierachy in liquidation</t>
  </si>
  <si>
    <t>Preferred to common equity 1.</t>
  </si>
  <si>
    <t>Preferred to hybrid tier 1 AT1</t>
  </si>
  <si>
    <t>Preferred to common equity Tier 1</t>
  </si>
  <si>
    <t>Non-compliant transitioned features</t>
  </si>
  <si>
    <t>Yes non compliant as AT1 but compliant as permanent Tier 2 acccording to Regulation (EU) NO 575/2013 article 63</t>
  </si>
  <si>
    <t>If yes, specifiy non-compliant features</t>
  </si>
  <si>
    <t>Non complinat AT1 features as instrument issued according to erlier rules.</t>
  </si>
  <si>
    <t>37a</t>
  </si>
  <si>
    <t>Link to the full term and conditions of the instrument (signposting)</t>
  </si>
  <si>
    <t>(a)</t>
  </si>
  <si>
    <t>(b)</t>
  </si>
  <si>
    <t>(c)</t>
  </si>
  <si>
    <t>(d)</t>
  </si>
  <si>
    <t>EU CQ3</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</si>
  <si>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</si>
  <si>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</si>
  <si>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</si>
  <si>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</si>
  <si>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</si>
  <si>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</si>
  <si>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</si>
  <si>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</si>
  <si>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</si>
  <si>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</si>
  <si>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EU CQ3 - Credit quality of performing and non-performing exposures by past due days</t>
  </si>
  <si>
    <t>EU CRA – General qualitative information about credit risk</t>
  </si>
  <si>
    <t>In the concise risk statement in accordance with point (f) of Article 435(1) CRR, how the business model translates into the components of the institution’s credit risk profile.</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</si>
  <si>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</si>
  <si>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When informing on the structure and organisation of the risk management function in accordance with point (b) of Article 435(1) CRR, the structure and organisation of the credit risk management and control function.</t>
  </si>
  <si>
    <t>When informing on the authority, status and other arrangements for the risk management function in accordance with point (b) of Article 435(1) CRR, the relationships between credit risk management, risk control, compliance and internal audit functions.</t>
  </si>
  <si>
    <t>EU CRB – Additional disclosure related to the credit quality of assets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</si>
  <si>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</si>
  <si>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The extent of past-due exposures (more than 90 days) that are not considered to be impaired and the reasons for this.</t>
  </si>
  <si>
    <t>Description of methods used for determining general and specific credit risk adjustments.</t>
  </si>
  <si>
    <t>The institution’s own definition of a restructured exposure used for the implementation of point (d) of Article 178(3) CRR specified by the EBA Guidelines  on defaultin accordance with Article 178 CRR when different from the definition of forborne exposure defined in Annex V to Commission Implementing Regulation (EU) 680/2014.</t>
  </si>
  <si>
    <t>EU CR6-A – Scope of the use of IRB and SA approaches</t>
  </si>
  <si>
    <t>Exposure value as defined in Article 166 CRR for exposrues subject to IRB approach</t>
  </si>
  <si>
    <t>Total exposure value for exposures subject to the Standardised approach and to the IRB approach</t>
  </si>
  <si>
    <t>Percentage of total exposure value subject to the permanent partial use of the SA (%)</t>
  </si>
  <si>
    <t>Percentage of total exposure value subject to IRB Approach (%)</t>
  </si>
  <si>
    <t>Percentage of total exposurevalue subject to a roll-out plan (%)</t>
  </si>
  <si>
    <t>of which Retail – Secured by real estate SMEs</t>
  </si>
  <si>
    <t>of which Retail – Secured by real estate non-SMEs</t>
  </si>
  <si>
    <t>of which Retail – Qualifying revolving</t>
  </si>
  <si>
    <t>of which Retail – Other SMEs</t>
  </si>
  <si>
    <t>of which Retail – Other non-SMEs</t>
  </si>
  <si>
    <t>of which Corporates - Specialised lending, excluding slotting approach</t>
  </si>
  <si>
    <t>of which Corporates - Specialised lending under slotting approach</t>
  </si>
  <si>
    <t xml:space="preserve">of which Regional governments or local authorities </t>
  </si>
  <si>
    <t xml:space="preserve">of which Public sector entities </t>
  </si>
  <si>
    <t>EU CCRA</t>
  </si>
  <si>
    <t>p. 24-26</t>
  </si>
  <si>
    <t>p. 5</t>
  </si>
  <si>
    <t>Assets of the disclosing institution</t>
  </si>
  <si>
    <t xml:space="preserve">    of which: securitisations</t>
  </si>
  <si>
    <t>Own debt securities issued other than own covered bonds or securitisations</t>
  </si>
  <si>
    <t xml:space="preserve"> Own covered bonds and securitisations issued and not yet pledged</t>
  </si>
  <si>
    <t xml:space="preserve">TOTAL COLLATERAL RECEIVED AND OWN DEBT SECURITIES ISSUED </t>
  </si>
  <si>
    <t>Assets, collateral received and own
debt securities issued other than covered bonds and securitisations encumbered</t>
  </si>
  <si>
    <t>Note - Risk management Credit risk section</t>
  </si>
  <si>
    <t>Note - Capital management. 
Note - Risk Management, Credit risk section</t>
  </si>
  <si>
    <t>EU CR6-A</t>
  </si>
  <si>
    <t xml:space="preserve">EU CR9 </t>
  </si>
  <si>
    <t>EU CR9 –IRB approach – Back-testing of PD per exposure class (fixed PD scale)</t>
  </si>
  <si>
    <t>Number of obligors at the end of previous year</t>
  </si>
  <si>
    <t>Of which number of
obligors which defaulted in the year</t>
  </si>
  <si>
    <t>Observed average default rate (%)</t>
  </si>
  <si>
    <t>Exposures weighted average PD (%)</t>
  </si>
  <si>
    <t>Average PD (%)</t>
  </si>
  <si>
    <t>Average
historical
annual
default rate (%)</t>
  </si>
  <si>
    <t>average PD</t>
  </si>
  <si>
    <t xml:space="preserve">The Group handles collateral in the form of securities and cash. In connection with CSA agreements mainly cash is exchanged as collateral. This takes place via charged accounts over which the recipient of the collateral has a charge.
In connection with the Group’s GMRA agreements securities as well as cash are exchanged as collateral. One CSA agreement contains stipulations where a drop in the Bank's rating will result in a reduction in or a lapse of a minimum transfer amount as a result of which market values will be fully recognised on a daily basis.
</t>
  </si>
  <si>
    <t>Collateral</t>
  </si>
  <si>
    <t xml:space="preserve">Wrong way risk covers risk which arises when there is a negative correlation as regards the Bank between the probability of default of the counterparty and the value of the collateral provided to the Bank by the counterparty. There are two types of wrong-way risk.
General wrong-way risk arises when the Bank receives assets as collateral which at the same time constitute the primary driver of the counterparty’s earnings ability and financial position and consequently are correlated with the creditworthiness of the counterparty. A drop in the value of these assets will result in a decrease in the value of the amount owed to the Bank (due to an increase in the probability of default of the counterparty) as well as a decline in the value of the collateral received. This is the case for instance where investment companies provide securities as collateral in which the company has invested.  
Specific wrong-way risk arises when the Bank receives assets as collateral which are issued by the counterparty. A decline in the earnings ability and/or financial position of the counterparty will result in an increase in the probability of default of the counterparty, and the value of the amount owed to the Bank as well as the value of the collateral received will drop.
The Group is aware of wrong-way risk and counters this risk by way of business procedures, job descriptions and monitoring. This is the case for instance in connection with the exchange of collateral as regards the Group’s CSA agreements and GMRA agreements, the conclusion of reverse transactions and the recognition of CVAs as regards derivatives transactions.
</t>
  </si>
  <si>
    <t>Wrong-way risk</t>
  </si>
  <si>
    <t>EU CCRA – Qualitative disclosure related to CCR</t>
  </si>
  <si>
    <t>Annex XXIX - Disclosure of use of standardized approach and internal model for market risk</t>
  </si>
  <si>
    <t>Note - Risk management Market risk section</t>
  </si>
  <si>
    <t>Annex XXXI - Disclosure of operational risk</t>
  </si>
  <si>
    <t>EU OR1 - Operational risk own funds requirements and risk-weighted exposure amounts</t>
  </si>
  <si>
    <t>EU OR1</t>
  </si>
  <si>
    <t>Banking activities</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</si>
  <si>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</si>
  <si>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</si>
  <si>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</si>
  <si>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</si>
  <si>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</si>
  <si>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Relevant indicator</t>
  </si>
  <si>
    <t>Risk exposure amount</t>
  </si>
  <si>
    <t>Annex XXXVII - Disclosure of IRRBB</t>
  </si>
  <si>
    <t>EU IRRBB1 - Interest rate risks of non-trading book activities</t>
  </si>
  <si>
    <t>EU IRRBB1</t>
  </si>
  <si>
    <t>Changes of the economic value of equity</t>
  </si>
  <si>
    <t>Changes of the net interest income</t>
  </si>
  <si>
    <t>Parallel up</t>
  </si>
  <si>
    <t xml:space="preserve">Parallel down </t>
  </si>
  <si>
    <t xml:space="preserve">Steepener </t>
  </si>
  <si>
    <t>Flattener</t>
  </si>
  <si>
    <t>Short rates up</t>
  </si>
  <si>
    <t>Short rates down</t>
  </si>
  <si>
    <t>The Group has a diversified funding base with the main funding source being retail deposits.</t>
  </si>
  <si>
    <t>The impact of an adverse market scenario is calculated using the Historical Look Back Approach (HLBA).</t>
  </si>
  <si>
    <t>Sydbank complies with the requirements set forth by the Danish FSA to have a minimum LCR of 100% for Euro.</t>
  </si>
  <si>
    <t>31 December 2021</t>
  </si>
  <si>
    <t>Credit Risk Report</t>
  </si>
  <si>
    <t>Additional Pillar 3 disclosure</t>
  </si>
  <si>
    <t>Note - Capital Management Note - Risk Management 
Note 3 - Solvency</t>
  </si>
  <si>
    <t>Note - Risk management Operational risk section</t>
  </si>
  <si>
    <t>Note - Risk management Liquidity risk section</t>
  </si>
  <si>
    <t>EU AE4</t>
  </si>
  <si>
    <t>Transitional</t>
  </si>
  <si>
    <t>The differences between carrying amounts and exposure amounts are primarily due to potential future exposure, alpha = 1,4 and risk mitigation regarding CCR.</t>
  </si>
  <si>
    <t>EU LIA (a)</t>
  </si>
  <si>
    <t>EU LIA (b)</t>
  </si>
  <si>
    <t>Note - Risk Management, Credit risk section</t>
  </si>
  <si>
    <t>Supervisory shock scenarios</t>
  </si>
  <si>
    <t>Changes of the net interes income (NII) is mesured on a 12-month horizon. A constant balance-sheet approach is used for creating a base scenario over a 12-month time horizon. The interest rate sensitivity for the NII measurement is illustrated in the figure above in a 200-bp up/down parallel shift in interest rates.</t>
  </si>
  <si>
    <t>Interest rate risk in the banking book (IRRBB) is measured and monitored separately from trading related interest rate risk. 
                                                                                                                                                                                                                                                 Changes of the economic value (EVE) is measured in 6 different interest rate scenarios, including both parallel (200-bp up/down) and non-parallel shifts in interest rates. Within Denmark, EUR hedging products are typically used to hedge DKK positions. As the above figures only allow for 80% of any positive EUR denominated positions to be included, the full impact of the 
Group’s hedging will not be considered.</t>
  </si>
  <si>
    <t>LINK</t>
  </si>
  <si>
    <t>p. 24, Note 1 - Accounting policies, Note - Risk Management, Credit risk section</t>
  </si>
  <si>
    <t>Note 3 - Solvency</t>
  </si>
  <si>
    <t>Annex XXXVII - Disclosure of ESG</t>
  </si>
  <si>
    <t>Table 1 - Qualitative information on Environmental risk</t>
  </si>
  <si>
    <t>Table 2 - Qualitative information on Social risk</t>
  </si>
  <si>
    <t>Table 3 - Qualitative information on Governance risk</t>
  </si>
  <si>
    <t>Template 1: Banking book- Climate Change transition risk: Credit quality of exposures by sector, emissions and residual maturity</t>
  </si>
  <si>
    <t>Template 2: Banking book - Climate change transition risk: Loans collateralised by immovable property - Energy efficiency of the collateral</t>
  </si>
  <si>
    <t>Template 3: Banking book - Climate change transition risk: Alignment metrics</t>
  </si>
  <si>
    <t>Template 4: Banking book - Climate change transition risk: Exposures to top 20 carbon-intensive firms</t>
  </si>
  <si>
    <t>www.sydbank.com</t>
  </si>
  <si>
    <t>Template EU OV1 – Overview of total risk exposure amounts</t>
  </si>
  <si>
    <t>Template EU KM1 – Key metrics template</t>
  </si>
  <si>
    <t>Table EU OVC - ICAAP information</t>
  </si>
  <si>
    <t>Table EU OVA - Instution risk management approach</t>
  </si>
  <si>
    <t>Table EU OVB - Disclosure on governance arrangements</t>
  </si>
  <si>
    <t>Template EU LI1 - Differences between the accounting scope and the scope of prudential consolidation and mapping of financial statement categories with regulatory risk categories</t>
  </si>
  <si>
    <t xml:space="preserve">Template EU LI2 - Main sources of differences between regulatory exposure amounts and carrying values in financial statements </t>
  </si>
  <si>
    <t xml:space="preserve">Template EU LI3 - Outline of the differences in the scopes of consolidation (entity by entity) </t>
  </si>
  <si>
    <t>Table EU LIA - Explanations of differences between accounting and regulatory exposure amounts (a)</t>
  </si>
  <si>
    <t>Table EU LIA - Explanations of differences between accounting and regulatory exposure amounts (b)</t>
  </si>
  <si>
    <t>Table EU LIB - Other qualitative information on the scope of application</t>
  </si>
  <si>
    <t>Template EU CC2 – Reconciliation of regulatory own funds to balance sheet in the audited financial statements</t>
  </si>
  <si>
    <t>Template EU CC1 – Composition of regulatory own funds</t>
  </si>
  <si>
    <t>Template EU CCA -  Main features of regulatory own funds instruments and eligible liabilities instruments</t>
  </si>
  <si>
    <t>Template EU LR1 - LRSum - Summary reconciliation of accounting assets and leverage ratio exposures</t>
  </si>
  <si>
    <t>Template EU LR2 - LRCom - Leverage ratio common disclosure</t>
  </si>
  <si>
    <t>Template EU LR3 - LRSpl - Split-up of on balance sheet exposures (excluding derivatives, SFTs and exempted exposures)</t>
  </si>
  <si>
    <t>Table EU LRA - Disclosure of LR qualitative information</t>
  </si>
  <si>
    <t>Template EU CCyB1 - Geographical distribution of credit exposures relevant for the calculation of the countercyclical buffer</t>
  </si>
  <si>
    <t>Template EU CCyB2 -  Amount of institution-specific countercyclical capital buffer</t>
  </si>
  <si>
    <t>Table EU LIQA - Liquidity risk management</t>
  </si>
  <si>
    <t>Template EU LIQ1 - Quantitative information of LCR</t>
  </si>
  <si>
    <t>Table EU LIQB  on qualitative information on LCR, which complements template EU LIQ1</t>
  </si>
  <si>
    <t xml:space="preserve">Template EU LIQ2 - Net Stable Funding Ratio </t>
  </si>
  <si>
    <t>Table EU CRA - General qualitative information about credit risk</t>
  </si>
  <si>
    <t>Table EU CRB - Additional disclosure related to the credit quality of assets</t>
  </si>
  <si>
    <t>Template EU CR1 - Performing and non-performing exposures and related provisions</t>
  </si>
  <si>
    <t>Template EU CR1-A - Maturity of exposures</t>
  </si>
  <si>
    <t>Template EU CQ1 - Credit quality of forborne exposures</t>
  </si>
  <si>
    <t>Template EU CQ3 - Credit quality of forborne exposures</t>
  </si>
  <si>
    <t>Table EU CRC – Qualitative disclosure requirements related to CRM techniques</t>
  </si>
  <si>
    <t>Template EU CR3 - CRM techniques overview:  Disclosure of the use of credit risk mitigation techniques</t>
  </si>
  <si>
    <t>Table EU CRD – Qualitative disclosure requirements related to standardised model</t>
  </si>
  <si>
    <t>Template EU CR4 – standardised approach – Credit risk exposure and CRM effects</t>
  </si>
  <si>
    <t>Template EU CR5 – standardised approach</t>
  </si>
  <si>
    <t>Table EU CRE – Qualitative disclosure requirements related to IRB approach</t>
  </si>
  <si>
    <t>Template EU CR6 – IRB approach – Credit risk exposures by exposure class and PD range</t>
  </si>
  <si>
    <t>Template EU CR6-A – Scope of the use of IRB and SA approaches</t>
  </si>
  <si>
    <t>Template EU CR7 – IRB approach – Effect on the RWEAs of credit derivatives used as CRM techniques</t>
  </si>
  <si>
    <t>Template EU CR7-A – IRB approach – Disclosure of the extent of the use of CRM techniques</t>
  </si>
  <si>
    <t xml:space="preserve">Template EU CR8 –  RWEA flow statements of credit risk exposures under the IRB approach </t>
  </si>
  <si>
    <t>Template EU CR9 – IRB approach – Back-testing of PD per exposure class (fixed PD scale)</t>
  </si>
  <si>
    <t>Table EU CCRA - Qualitative disclosure related to CCR</t>
  </si>
  <si>
    <t>Template EU CCR1 – Analysis of CCR exposure by approach</t>
  </si>
  <si>
    <t>Template EU CCR2  – Transactions subject to own funds requirements for CVA risk</t>
  </si>
  <si>
    <t>Template EU CCR4 – IRB approach – CCR exposures by exposure class and PD scale</t>
  </si>
  <si>
    <t>Template EU CCR3 – Standardised approach – CCR exposures by regulatory exposure class and risk weights</t>
  </si>
  <si>
    <t>Template EU CCR5 – Composition of collateral for CCR exposures</t>
  </si>
  <si>
    <t>Template EU CCR8 – Exposures to CCPs</t>
  </si>
  <si>
    <t>Table EU MRA - Qualitative disclosure requirements related to market risk</t>
  </si>
  <si>
    <t>Template EU MR1 - Market risk under the standardised approach</t>
  </si>
  <si>
    <t>Table EU ORA - Qualitative information on operational risk</t>
  </si>
  <si>
    <t>Template EU OR1 - Operational risk own funds requirements and risk-weighted exposure amounts</t>
  </si>
  <si>
    <t>Template EU AE1 - Encumbered and unencumbered assets</t>
  </si>
  <si>
    <t>Table EU AE4 - Accompanying narrative information</t>
  </si>
  <si>
    <t>Template EU AE2 - Collateral received and own debt securities issued</t>
  </si>
  <si>
    <t>Template EU AE3 - Sources of encumbrance</t>
  </si>
  <si>
    <t>Template EU IRRBB1 - Interest rate risks of non-trading book activities</t>
  </si>
  <si>
    <t>Quarter ending 31 December 2022</t>
  </si>
  <si>
    <t>Year -3</t>
  </si>
  <si>
    <t>Year -2</t>
  </si>
  <si>
    <t>Last year</t>
  </si>
  <si>
    <t xml:space="preserve">At 31 December 2022 (DKK million) </t>
  </si>
  <si>
    <t>31 December 2022</t>
  </si>
  <si>
    <t>30 September 2022</t>
  </si>
  <si>
    <t>30 June 2022</t>
  </si>
  <si>
    <t>31 March 2022</t>
  </si>
  <si>
    <t>At 31 December 2022</t>
  </si>
  <si>
    <t>At 31 December 2022 (DKK million)</t>
  </si>
  <si>
    <t>Sweden</t>
  </si>
  <si>
    <t>United Kingdom</t>
  </si>
  <si>
    <t>Estonia</t>
  </si>
  <si>
    <t>Bulgaria</t>
  </si>
  <si>
    <t>At 30 June 2022</t>
  </si>
  <si>
    <t>ESG Template 1: Banking book- Climate Change transition risk: Credit quality of exposures by sector, emissions and residual maturity</t>
  </si>
  <si>
    <t>Gross carrying amount</t>
  </si>
  <si>
    <t>Of which environmentally sustainable (CCM)</t>
  </si>
  <si>
    <t>Of which stage 2 exposures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</si>
  <si>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</si>
  <si>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</si>
  <si>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</si>
  <si>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</si>
  <si>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</si>
  <si>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</si>
  <si>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</si>
  <si>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</si>
  <si>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</si>
  <si>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</si>
  <si>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</si>
  <si>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</si>
  <si>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</si>
  <si>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</si>
  <si>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</si>
  <si>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</si>
  <si>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</si>
  <si>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</si>
  <si>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</si>
  <si>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</si>
  <si>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</si>
  <si>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</si>
  <si>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</si>
  <si>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</si>
  <si>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</si>
  <si>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</si>
  <si>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</si>
  <si>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</si>
  <si>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</si>
  <si>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</si>
  <si>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</si>
  <si>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</si>
  <si>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</si>
  <si>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</si>
  <si>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</si>
  <si>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</si>
  <si>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</si>
  <si>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</si>
  <si>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</si>
  <si>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</si>
  <si>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</si>
  <si>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</si>
  <si>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</si>
  <si>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</si>
  <si>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</si>
  <si>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</si>
  <si>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</si>
  <si>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</si>
  <si>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</si>
  <si>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</si>
  <si>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</si>
  <si>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</si>
  <si>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</si>
  <si>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</si>
  <si>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</si>
  <si>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TOTAL</t>
  </si>
  <si>
    <t xml:space="preserve"> &lt;= 5 years</t>
  </si>
  <si>
    <t>&gt; 5 year &lt;= 10 years</t>
  </si>
  <si>
    <t>&gt; 10 year &lt;= 20 years</t>
  </si>
  <si>
    <t>&gt; 20 years</t>
  </si>
  <si>
    <t>Average weighted maturity</t>
  </si>
  <si>
    <t>ESG Template 2: Banking book- Climate change transition risk: Loans collateralised by immovable property - Energy efficiency of the collateral</t>
  </si>
  <si>
    <t>Counterparty sector</t>
  </si>
  <si>
    <t>Total gross carrying amount</t>
  </si>
  <si>
    <t>Level of energy efficiency (EP score in kWh/m3 of collateral)</t>
  </si>
  <si>
    <t>0; &lt;= 100</t>
  </si>
  <si>
    <t>&gt; 100; &lt;= 200</t>
  </si>
  <si>
    <t>&gt; 200; &lt;= 300</t>
  </si>
  <si>
    <t>&gt; 300; &lt;= 400</t>
  </si>
  <si>
    <t>&gt; 400; &lt;= 500</t>
  </si>
  <si>
    <t>&gt; 500</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</si>
  <si>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</si>
  <si>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</si>
  <si>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</si>
  <si>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</si>
  <si>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</si>
  <si>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</si>
  <si>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Level of energy efficiency (EP label of collateral)</t>
  </si>
  <si>
    <t>Without EPC label of collateral</t>
  </si>
  <si>
    <t>Of which level of energy efficiency (EP score in kWh/m² of collateral) estimated</t>
  </si>
  <si>
    <t>A</t>
  </si>
  <si>
    <t>B</t>
  </si>
  <si>
    <t>C</t>
  </si>
  <si>
    <t>D</t>
  </si>
  <si>
    <t>E</t>
  </si>
  <si>
    <t>F</t>
  </si>
  <si>
    <t>G</t>
  </si>
  <si>
    <t>ESG template 1</t>
  </si>
  <si>
    <t>ESG template 2</t>
  </si>
  <si>
    <t>ESG Template 3: Banking book- Climate change transition risk: Alignment metrics</t>
  </si>
  <si>
    <t>Sector</t>
  </si>
  <si>
    <t>Power</t>
  </si>
  <si>
    <t>Fossil fuel combustion</t>
  </si>
  <si>
    <t>Automotive</t>
  </si>
  <si>
    <t>Aviation</t>
  </si>
  <si>
    <t>Maritime transport</t>
  </si>
  <si>
    <t>Cement, clinker and lime production</t>
  </si>
  <si>
    <t>Iron and steel, coke, and metal ore production</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</si>
  <si>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</si>
  <si>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NACE Sectors</t>
  </si>
  <si>
    <t>Portfolio gross carrying amount</t>
  </si>
  <si>
    <t>Distance to IEA NZE2050 in % ***</t>
  </si>
  <si>
    <t>ESG template 3</t>
  </si>
  <si>
    <t>ESG Template 4: Banking book- Climate change transition risk: Alignment metrics</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</si>
  <si>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</si>
  <si>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</si>
  <si>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</si>
  <si>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</si>
  <si>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</si>
  <si>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ESG template 4</t>
  </si>
  <si>
    <t>ESG Template 5: Banking book- Climate change physical risk: Exposures subject to physical risk</t>
  </si>
  <si>
    <t>Geographical area subject to climate change physical risk - acute and chronic events</t>
  </si>
  <si>
    <t>Loans collateralised by residential immovable property</t>
  </si>
  <si>
    <t>Loans collateralised by commercial immovable property</t>
  </si>
  <si>
    <t>Repossessed colalterals</t>
  </si>
  <si>
    <t>Other relevant sectors (breakdown below where relevant)</t>
  </si>
  <si>
    <t>of which exposures sensitive to impact from climate change physical events</t>
  </si>
  <si>
    <t>Breakdown by maturity bucket</t>
  </si>
  <si>
    <t>Template 5: Banking book - Climate change physical risk: Exposures subject to physical risk</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</si>
  <si>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</si>
  <si>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</si>
  <si>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</si>
  <si>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</si>
  <si>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of which Stage 2 exposures</t>
  </si>
  <si>
    <t>ESG template 5</t>
  </si>
  <si>
    <t>ESG template 10</t>
  </si>
  <si>
    <t>ESG Template 10: Other climate change mitigating actions that are not covered in the EU Taxonomy</t>
  </si>
  <si>
    <t>Type of financial instrument</t>
  </si>
  <si>
    <t>Gross carrying amount (million EUR)</t>
  </si>
  <si>
    <t>Type of risk mitigated (Climate change transition risk)</t>
  </si>
  <si>
    <t>Type of risk mitigated (Climate change physical risk)</t>
  </si>
  <si>
    <t>Qualitative information on the nature of the mitigating actions</t>
  </si>
  <si>
    <t>Financial corporations</t>
  </si>
  <si>
    <t>Of which building renovation loans</t>
  </si>
  <si>
    <t>Other counterparties</t>
  </si>
  <si>
    <t>Of which Scope 3 financed emissions, 3)</t>
  </si>
  <si>
    <t>GHG financed emissions (scope 1, scope 2 and scope 3 emissions of the counterparty) (in tons of CO2 equivalent), 3)</t>
  </si>
  <si>
    <t>Of which environmentally sustainable (CCM), 2)</t>
  </si>
  <si>
    <t>Of which exposures towards companies excluded from EU Paris-aligned Benchmarks in accordance with points (d) to (g) of Article 12.1 and in accordance with Article 12.2 of Climate Benchmark Standards Regulation, 1)</t>
  </si>
  <si>
    <t>GHG emissions (column k): gross carrying amount percentage of the portfolio derived from company-specific reporting, 3)</t>
  </si>
  <si>
    <t>Based on our availability of data, we can identify EPC labels and calculate energy efficiency on immovable property located in Denmark.</t>
  </si>
  <si>
    <t>For the year 2022 we cannot identify EPC labels and calculate energy efficiency on immovable commercial property. Going forward we will be able to identify EPC labels and calculate energy efficiency on immovable commercial property located in Denmark.</t>
  </si>
  <si>
    <t>*** PiT distance to 2030 NZE2050 scenario in %  (for each metric)</t>
  </si>
  <si>
    <t>Year of reference, 1)</t>
  </si>
  <si>
    <t>Distance to IEA NZE2050 in % ***, 1)</t>
  </si>
  <si>
    <t>Target (year of reference + 3 years), 1)</t>
  </si>
  <si>
    <t xml:space="preserve">1) We are dependent on the digitalized reporting from our clients. We are continuously working on ensuring data from our clients once they report. </t>
  </si>
  <si>
    <t>In September 2022 the bank made its first issuance under Sydbank’s Green Bond Framework from May 2022. We are currently building the data foundation to support our first impact and allocation reporting in 2023. We will hereafter analyse and report on potential climate change mitigating actions that are not covered in the EU Taxonomy.</t>
  </si>
  <si>
    <t>Currently we cannot identify climate change physical risk on commercial and residential immovable property, but we expect to be able to do so during 2023. In the assessment of all our corporate clients we have since the beginning of 2022 evaluated the combined physical risk caused by climate change. In 2023 the bank’s industry analyses will include impact from chronic and acute climate change events. Going forward this analysis will be used to determine the exposure on non-immovable property.</t>
  </si>
  <si>
    <r>
      <t>Our reporting in this template is based on the index presented in the report from Carbon Majors “</t>
    </r>
    <r>
      <rPr>
        <i/>
        <sz val="9"/>
        <color theme="1"/>
        <rFont val="HelveticaNeueLT Pro 55 Roman"/>
        <family val="2"/>
      </rPr>
      <t>The Carbon Majors Database – CDP Carbon Majors Report 2017 – 100 fossil fuel producers and nearly 1 trillion tonnes of greenhouse gas emissions.</t>
    </r>
    <r>
      <rPr>
        <sz val="9"/>
        <color theme="1"/>
        <rFont val="HelveticaNeueLT Pro 55 Roman"/>
        <family val="2"/>
      </rPr>
      <t>” Published in July 2017.</t>
    </r>
  </si>
  <si>
    <t>Template 10: Other climate change mitigating actions that are not covered in the EU Taxonomy</t>
  </si>
  <si>
    <t xml:space="preserve">Note - Risk Management 
p. 150 - 157 </t>
  </si>
  <si>
    <t>p. 23</t>
  </si>
  <si>
    <t>p. 4-13</t>
  </si>
  <si>
    <t>p. 22-23</t>
  </si>
  <si>
    <t>p. 6-13</t>
  </si>
  <si>
    <t>p. 28</t>
  </si>
  <si>
    <t xml:space="preserve">Table EU IRRBBA - Qualitative information on interest rate risks of non-trading book activities </t>
  </si>
  <si>
    <t>EU IRRBBA</t>
  </si>
  <si>
    <t>Alignment metric**</t>
  </si>
  <si>
    <t>* List of NACE sectors to be considered</t>
  </si>
  <si>
    <t>IEA sector</t>
  </si>
  <si>
    <t>Column b - NACE Sectors (a minima) - Sectors required</t>
  </si>
  <si>
    <t>Sector in the template</t>
  </si>
  <si>
    <t>sector</t>
  </si>
  <si>
    <t>code</t>
  </si>
  <si>
    <t xml:space="preserve">Maritime transport </t>
  </si>
  <si>
    <t>shipping</t>
  </si>
  <si>
    <t>Average tonnes of CO2 per passenger-km
Average gCO₂/MJ 
and
Average share of high carbon technologies (ICE).</t>
  </si>
  <si>
    <t>power</t>
  </si>
  <si>
    <t>Average tonnes of CO2 per MWh 
and 
Average share of high carbon technologies (oil, gas, coal).</t>
  </si>
  <si>
    <t xml:space="preserve">Fossil fuel combustion </t>
  </si>
  <si>
    <t>oil and gas</t>
  </si>
  <si>
    <t>Average tons pf CO2 per GJ.
and
Average share of high carbon technologies (ICE).</t>
  </si>
  <si>
    <t xml:space="preserve">Iron and steel, coke, and metal ore production </t>
  </si>
  <si>
    <t>steel</t>
  </si>
  <si>
    <t>Average tonnes of CO2 per tonne of output
and
Average share of high carbon technologies (ICE).</t>
  </si>
  <si>
    <t>coal</t>
  </si>
  <si>
    <t>cement</t>
  </si>
  <si>
    <t>aviation</t>
  </si>
  <si>
    <t>Average share of sustainable aviation fuels
and
Average tonnes of CO2 per passenger-km</t>
  </si>
  <si>
    <t>automotive</t>
  </si>
  <si>
    <t>Average tonnes of CO2 per passenger-km
and
Average share of high carbon technologies (ICE).</t>
  </si>
  <si>
    <t>Average tons of CO2 per GJ and Average share of high carbon technologies (ICE).</t>
  </si>
  <si>
    <t>**Examples of metrics - non-exhaustive list. Institutions shall apply metrics defined by the IEA scenario.</t>
  </si>
  <si>
    <t>1) Currently we do not have the information needed accessible. We work on obtaining the required data so it over time will be possible to disclose exposures towards companies excluded from EU Paris-aligned Benchmarks.</t>
  </si>
  <si>
    <t>2) Going forward we will collect information from companies that are obliged to report their taxonomy alignment. During 2023 we will through improved data collection be able to improve our data driven knowledge on various financing for individual economic activities that are environmentally sustainable.</t>
  </si>
  <si>
    <t>3) We continuously work on improving data on our GHG financed emissions. We are dependent on the reporting from our corporate clients, until they calculate their emissions, and we can access it digitalized, we estimate the scope 1 and 2 emissions based on national sector averages. The national sector averages do currently not include scope 3, until they do, we cannot estimate scope 3. We await corporate clients own reporting contemporary with additional national sector averages.
During 2023 we expect to receive sector averages on scope 3.</t>
  </si>
  <si>
    <t>Table EU PV1 - Prudent valuation adjustments (PVA)</t>
  </si>
  <si>
    <t>EU PV1</t>
  </si>
  <si>
    <t>Risk category</t>
  </si>
  <si>
    <t>Category level AVA - Valuation uncertainty</t>
  </si>
  <si>
    <t>Total category level post-diversification</t>
  </si>
  <si>
    <t>Interest Rates</t>
  </si>
  <si>
    <t>Foreign exchange</t>
  </si>
  <si>
    <t>Credit</t>
  </si>
  <si>
    <t>Commodities</t>
  </si>
  <si>
    <t>Unearned credit spreads AVA</t>
  </si>
  <si>
    <t>Investment and funding costs AVA</t>
  </si>
  <si>
    <t>Of which: Total core approach in the trading book</t>
  </si>
  <si>
    <t>Of which: Total core approach in the banking book</t>
  </si>
  <si>
    <t>Category level AVA</t>
  </si>
  <si>
    <t>Market price uncertainty</t>
  </si>
  <si>
    <t>Close-out cost</t>
  </si>
  <si>
    <t>Concentrated positions</t>
  </si>
  <si>
    <t>Early termination</t>
  </si>
  <si>
    <t>Model risk</t>
  </si>
  <si>
    <t>Future administrative costs</t>
  </si>
  <si>
    <t>Total Additional Valuation Adjustments (AVAs)</t>
  </si>
  <si>
    <t>Annex XXXIII - Disclosure of remuneration policy</t>
  </si>
  <si>
    <t>ESG Fact Book</t>
  </si>
  <si>
    <t>p. 40-41</t>
  </si>
  <si>
    <r>
      <t>Common Equity Tier 1 capital: instruments and reserves</t>
    </r>
    <r>
      <rPr>
        <sz val="9"/>
        <color indexed="9"/>
        <rFont val="HelveticaNeueLT Pro 55 Roman"/>
        <family val="2"/>
      </rPr>
      <t>, DKK million</t>
    </r>
  </si>
  <si>
    <r>
      <rPr>
        <sz val="9"/>
        <color theme="0"/>
        <rFont val="Segoe UI"/>
        <family val="2"/>
      </rPr>
      <t>Number of obligors</t>
    </r>
  </si>
  <si>
    <r>
      <rPr>
        <u/>
        <sz val="9"/>
        <color theme="0"/>
        <rFont val="HelveticaNeueLT Pro 55 Roman"/>
        <family val="2"/>
      </rPr>
      <t>Unencumbered</t>
    </r>
    <r>
      <rPr>
        <sz val="9"/>
        <color theme="0"/>
        <rFont val="HelveticaNeueLT Pro 55 Roman"/>
        <family val="2"/>
      </rPr>
      <t xml:space="preserve">
Fair value of collateral received or own debt securities issued availabel for encumbrance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</si>
</sst>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 #,##0.00_ ;_ * \-#,##0.00_ ;_ * &quot;-&quot;??_ ;_ @_ "/>
    <numFmt numFmtId="165" formatCode="_ * #,##0_ ;_ * \-#,##0_ ;_ * &quot;-&quot;??_ ;_ @_ "/>
    <numFmt numFmtId="166" formatCode="_ * #,##0.0_ ;_ * \-#,##0.0_ ;_ * &quot;-&quot;??_ ;_ @_ "/>
    <numFmt numFmtId="167" formatCode="\ #,##0_ ;\ \-#,##0_ ;\ &quot;-&quot;??_ ;_ @_ "/>
    <numFmt numFmtId="168" formatCode="\ #,##0_ ;\ \-#,##0_ ;\ &quot;-&quot;_ ;_ @_ "/>
    <numFmt numFmtId="169" formatCode="_ * #,##0.000_ ;_ * \-#,##0.000_ ;_ * &quot;-&quot;??_ ;_ @_ "/>
    <numFmt numFmtId="170" formatCode="_ * #,##0.000000_ ;_ * \-#,##0.000000_ ;_ * &quot;-&quot;??_ ;_ @_ "/>
    <numFmt numFmtId="171" formatCode="_ * #,##0.000_ ;_ * \-#,##0.000_ ;_ * &quot;-&quot;???_ ;_ @_ "/>
    <numFmt numFmtId="172" formatCode="_(* #,##0.00_);_(* \(#,##0.00\);_(* &quot;-&quot;??_);_(@_)"/>
    <numFmt numFmtId="173" formatCode="0.0%"/>
    <numFmt numFmtId="174" formatCode="#,###,,&quot;&quot;;\ "/>
    <numFmt numFmtId="175" formatCode="[$-409]dd/mmm/yy;@"/>
    <numFmt numFmtId="176" formatCode="0.0000%"/>
    <numFmt numFmtId="177" formatCode="0.0000"/>
  </numFmts>
  <fonts count="60">
    <font>
      <sz val="10"/>
      <color theme="1"/>
      <name val="Arial"/>
      <family val="2"/>
    </font>
    <font>
      <sz val="11"/>
      <color theme="1"/>
      <name val="Calibri"/>
      <family val="2"/>
      <scheme val="minor"/>
    </font>
    <font>
      <sz val="10"/>
      <color theme="1"/>
      <name val="Arial"/>
      <family val="2"/>
    </font>
    <font>
      <sz val="10"/>
      <name val="Arial"/>
      <family val="2"/>
    </font>
    <font>
      <sz val="10"/>
      <color theme="0"/>
      <name val="HelveticaNeueLT Pro 55 Roman"/>
      <family val="2"/>
    </font>
    <font>
      <sz val="10"/>
      <color theme="1"/>
      <name val="HelveticaNeueLT Pro 55 Roman"/>
      <family val="2"/>
    </font>
    <font>
      <sz val="11"/>
      <name val="HelveticaNeueLT Pro 55 Roman"/>
      <family val="2"/>
    </font>
    <font>
      <u/>
      <sz val="10"/>
      <color theme="10"/>
      <name val="Arial"/>
      <family val="2"/>
    </font>
    <font>
      <sz val="14"/>
      <color theme="0"/>
      <name val="HelveticaNeueLT Pro 55 Roman"/>
      <family val="2"/>
    </font>
    <font>
      <sz val="9"/>
      <color theme="0"/>
      <name val="HelveticaNeueLT Pro 55 Roman"/>
      <family val="2"/>
    </font>
    <font>
      <b/>
      <sz val="9"/>
      <name val="HelveticaNeueLT Pro 55 Roman"/>
      <family val="2"/>
    </font>
    <font>
      <sz val="9"/>
      <name val="HelveticaNeueLT Pro 55 Roman"/>
      <family val="2"/>
    </font>
    <font>
      <b/>
      <sz val="10"/>
      <color theme="1"/>
      <name val="HelveticaNeueLT Pro 55 Roman"/>
      <family val="2"/>
    </font>
    <font>
      <b/>
      <sz val="9"/>
      <color rgb="FF000000"/>
      <name val="HelveticaNeueLT Pro 55 Roman"/>
      <family val="2"/>
    </font>
    <font>
      <sz val="9"/>
      <color rgb="FF000000"/>
      <name val="HelveticaNeueLT Pro 55 Roman"/>
      <family val="2"/>
    </font>
    <font>
      <i/>
      <sz val="9"/>
      <name val="HelveticaNeueLT Pro 55 Roman"/>
      <family val="2"/>
    </font>
    <font>
      <b/>
      <sz val="10"/>
      <color theme="1"/>
      <name val="Arial"/>
      <family val="2"/>
    </font>
    <font>
      <sz val="14"/>
      <name val="HelveticaNeueLT Pro 55 Roman"/>
      <family val="2"/>
    </font>
    <font>
      <sz val="14"/>
      <color theme="1"/>
      <name val="HelveticaNeueLT Pro 55 Roman"/>
      <family val="2"/>
    </font>
    <font>
      <sz val="9"/>
      <color theme="1"/>
      <name val="HelveticaNeueLT Pro 55 Roman"/>
      <family val="2"/>
    </font>
    <font>
      <sz val="9"/>
      <color theme="0"/>
      <name val="Segoe UI"/>
      <family val="2"/>
    </font>
    <font>
      <sz val="10"/>
      <name val="HelveticaNeueLT Pro 55 Roman"/>
      <family val="2"/>
    </font>
    <font>
      <b/>
      <sz val="9"/>
      <color theme="1"/>
      <name val="HelveticaNeueLT Pro 55 Roman"/>
      <family val="2"/>
    </font>
    <font>
      <i/>
      <sz val="9"/>
      <color theme="1"/>
      <name val="HelveticaNeueLT Pro 55 Roman"/>
      <family val="2"/>
    </font>
    <font>
      <sz val="10"/>
      <color theme="0"/>
      <name val="Segoe UI"/>
      <family val="2"/>
    </font>
    <font>
      <sz val="9"/>
      <color theme="1"/>
      <name val="Arial"/>
      <family val="2"/>
    </font>
    <font>
      <sz val="11"/>
      <color theme="1"/>
      <name val="Calibri"/>
      <family val="2"/>
      <scheme val="minor"/>
    </font>
    <font>
      <sz val="12"/>
      <name val="HelveticaNeueLT Pro 55 Roman"/>
      <family val="2"/>
    </font>
    <font>
      <b/>
      <i/>
      <sz val="9"/>
      <color theme="1"/>
      <name val="HelveticaNeueLT Pro 55 Roman"/>
      <family val="2"/>
    </font>
    <font>
      <sz val="9"/>
      <color rgb="FFFF0000"/>
      <name val="HelveticaNeueLT Pro 55 Roman"/>
      <family val="2"/>
    </font>
    <font>
      <sz val="10"/>
      <color theme="1"/>
      <name val="HelveticaNeueLT Pro 55 Roman"/>
      <family val="2"/>
    </font>
    <font>
      <b/>
      <sz val="9"/>
      <color rgb="FFFF0000"/>
      <name val="HelveticaNeueLT Pro 55 Roman"/>
      <family val="2"/>
    </font>
    <font>
      <i/>
      <sz val="9"/>
      <color theme="1"/>
      <name val="HelveticaNeueLT Pro 55 Roman"/>
      <family val="2"/>
    </font>
    <font>
      <i/>
      <sz val="11"/>
      <color theme="1"/>
      <name val="Calibri"/>
      <family val="2"/>
      <scheme val="minor"/>
    </font>
    <font>
      <i/>
      <sz val="10"/>
      <color theme="1"/>
      <name val="Arial"/>
      <family val="2"/>
    </font>
    <font>
      <b/>
      <sz val="20"/>
      <name val="Arial"/>
      <family val="2"/>
    </font>
    <font>
      <b/>
      <sz val="20"/>
      <name val="Jyske Sauna"/>
    </font>
    <font>
      <sz val="11"/>
      <name val="Jyske Sauna"/>
    </font>
    <font>
      <b/>
      <sz val="12"/>
      <name val="Arial"/>
      <family val="2"/>
    </font>
    <font>
      <sz val="10"/>
      <color theme="0"/>
      <name val="HelveticaNeueLT Pro 55 Roman"/>
      <family val="2"/>
    </font>
    <font>
      <sz val="16"/>
      <name val="HelveticaNeueLT Pro 55 Roman"/>
      <family val="2"/>
    </font>
    <font>
      <b/>
      <sz val="9"/>
      <color theme="1"/>
      <name val="Arial"/>
      <family val="2"/>
    </font>
    <font>
      <b/>
      <sz val="18"/>
      <color rgb="FF002F5F"/>
      <name val="HelveticaNeueLT Pro 55 Roman"/>
      <family val="2"/>
    </font>
    <font>
      <sz val="11"/>
      <color theme="1"/>
      <name val="HelveticaNeueLT Pro 55 Roman"/>
      <family val="2"/>
    </font>
    <font>
      <sz val="11"/>
      <color theme="0"/>
      <name val="HelveticaNeueLT Pro 55 Roman"/>
      <family val="2"/>
    </font>
    <font>
      <b/>
      <sz val="11"/>
      <name val="HelveticaNeueLT Pro 55 Roman"/>
      <family val="2"/>
    </font>
    <font>
      <sz val="11"/>
      <name val="Arial"/>
      <family val="2"/>
    </font>
    <font>
      <sz val="10"/>
      <name val="Calibri"/>
      <family val="2"/>
      <scheme val="minor"/>
    </font>
    <font>
      <i/>
      <sz val="1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9"/>
      <name val="Calibri"/>
      <family val="2"/>
      <scheme val="minor"/>
    </font>
    <font>
      <sz val="9"/>
      <color indexed="9"/>
      <name val="HelveticaNeueLT Pro 55 Roman"/>
      <family val="2"/>
    </font>
    <font>
      <u/>
      <sz val="9"/>
      <color theme="10"/>
      <name val="Arial"/>
      <family val="2"/>
    </font>
    <font>
      <sz val="9"/>
      <color theme="0"/>
      <name val="½"/>
    </font>
    <font>
      <b/>
      <sz val="9"/>
      <color theme="0"/>
      <name val="HelveticaNeueLT Pro 55 Roman"/>
      <family val="2"/>
    </font>
    <font>
      <sz val="9"/>
      <color theme="0"/>
      <name val="Arial"/>
      <family val="2"/>
    </font>
    <font>
      <u/>
      <sz val="9"/>
      <color theme="0"/>
      <name val="HelveticaNeueLT Pro 55 Roman"/>
      <family val="2"/>
    </font>
    <font>
      <sz val="9"/>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bgColor indexed="64"/>
      </patternFill>
    </fill>
    <fill>
      <patternFill patternType="solid">
        <fgColor theme="0" tint="-0.499984740745262"/>
        <bgColor indexed="64"/>
      </patternFill>
    </fill>
    <fill>
      <patternFill patternType="solid">
        <fgColor rgb="FF595959"/>
        <bgColor indexed="64"/>
      </patternFill>
    </fill>
    <fill>
      <patternFill patternType="solid">
        <fgColor theme="0" tint="-0.34998626667073579"/>
        <bgColor indexed="64"/>
      </patternFill>
    </fill>
  </fills>
  <borders count="38">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bottom/>
      <diagonal/>
    </border>
    <border>
      <left/>
      <right/>
      <top style="medium">
        <color indexed="64"/>
      </top>
      <bottom style="medium">
        <color indexed="64"/>
      </bottom>
      <diagonal/>
    </border>
    <border>
      <left/>
      <right/>
      <top style="thin">
        <color theme="0"/>
      </top>
      <bottom style="thin">
        <color indexed="64"/>
      </bottom>
      <diagonal/>
    </border>
    <border>
      <left/>
      <right style="thin">
        <color theme="0"/>
      </right>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indexed="64"/>
      </bottom>
      <diagonal/>
    </border>
    <border>
      <left/>
      <right/>
      <top/>
      <bottom style="thin">
        <color theme="0" tint="-4.9989318521683403E-2"/>
      </bottom>
      <diagonal/>
    </border>
    <border>
      <left/>
      <right/>
      <top style="thin">
        <color theme="0" tint="-4.9989318521683403E-2"/>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indexed="64"/>
      </right>
      <top/>
      <bottom/>
      <diagonal/>
    </border>
    <border>
      <left style="thin">
        <color theme="0"/>
      </left>
      <right style="thin">
        <color theme="0"/>
      </right>
      <top style="thin">
        <color theme="0"/>
      </top>
      <bottom style="thin">
        <color theme="0"/>
      </bottom>
      <diagonal/>
    </border>
  </borders>
  <cellStyleXfs count="15">
    <xf numFmtId="0" fontId="0" fillId="0" borderId="0"/>
    <xf numFmtId="164" fontId="2" fillId="0" borderId="0" applyFont="0" applyFill="0" applyBorder="0" applyAlignment="0" applyProtection="0"/>
    <xf numFmtId="0" fontId="7" fillId="0" borderId="0" applyNumberFormat="0" applyFill="0" applyBorder="0" applyAlignment="0" applyProtection="0"/>
    <xf numFmtId="9" fontId="2" fillId="0" borderId="0" applyFont="0" applyFill="0" applyBorder="0" applyAlignment="0" applyProtection="0"/>
    <xf numFmtId="0" fontId="3" fillId="0" borderId="0"/>
    <xf numFmtId="0" fontId="26" fillId="0" borderId="0"/>
    <xf numFmtId="9" fontId="26" fillId="0" borderId="0" applyFont="0" applyFill="0" applyBorder="0" applyAlignment="0" applyProtection="0"/>
    <xf numFmtId="172" fontId="3" fillId="0" borderId="0" applyFont="0" applyFill="0" applyBorder="0" applyAlignment="0" applyProtection="0"/>
    <xf numFmtId="0" fontId="35" fillId="6" borderId="9" applyNumberFormat="0" applyFill="0" applyBorder="0" applyAlignment="0" applyProtection="0">
      <alignment horizontal="left"/>
    </xf>
    <xf numFmtId="0" fontId="3" fillId="0" borderId="0">
      <alignment vertical="center"/>
    </xf>
    <xf numFmtId="0" fontId="3" fillId="7" borderId="7" applyNumberFormat="0" applyFont="0" applyBorder="0">
      <alignment horizontal="center" vertical="center"/>
    </xf>
    <xf numFmtId="3" fontId="3" fillId="8" borderId="7" applyFont="0">
      <alignment horizontal="right" vertical="center"/>
      <protection locked="0"/>
    </xf>
    <xf numFmtId="0" fontId="3" fillId="0" borderId="0">
      <alignment vertical="center"/>
    </xf>
    <xf numFmtId="0" fontId="38" fillId="0" borderId="0" applyNumberFormat="0" applyFill="0" applyBorder="0" applyAlignment="0" applyProtection="0"/>
    <xf numFmtId="0" fontId="1" fillId="0" borderId="0"/>
  </cellStyleXfs>
  <cellXfs count="729">
    <xf numFmtId="0" fontId="0" fillId="0" borderId="0" xfId="0"/>
    <xf numFmtId="0" fontId="0" fillId="2" borderId="0" xfId="0" applyFill="1"/>
    <xf numFmtId="0" fontId="5" fillId="2" borderId="0" xfId="0" applyFont="1" applyFill="1"/>
    <xf numFmtId="0" fontId="5" fillId="2" borderId="0" xfId="0" applyFont="1" applyFill="1" applyAlignment="1">
      <alignment horizontal="center"/>
    </xf>
    <xf numFmtId="0" fontId="6"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6" fillId="2" borderId="1" xfId="0" applyFont="1" applyFill="1" applyBorder="1" applyAlignment="1">
      <alignment horizontal="left" vertical="top"/>
    </xf>
    <xf numFmtId="0" fontId="4" fillId="3"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4" xfId="0" applyFont="1" applyFill="1" applyBorder="1" applyAlignment="1">
      <alignment horizontal="left" vertical="top" wrapText="1"/>
    </xf>
    <xf numFmtId="0" fontId="9" fillId="3" borderId="0" xfId="0" applyFont="1" applyFill="1" applyBorder="1" applyAlignment="1">
      <alignment vertical="center"/>
    </xf>
    <xf numFmtId="1" fontId="14" fillId="2" borderId="1" xfId="0" applyNumberFormat="1" applyFont="1" applyFill="1" applyBorder="1" applyAlignment="1">
      <alignment horizontal="center" vertical="top" wrapText="1"/>
    </xf>
    <xf numFmtId="0" fontId="11" fillId="2" borderId="1" xfId="0" applyFont="1" applyFill="1" applyBorder="1" applyAlignment="1">
      <alignment horizontal="left" vertical="top" wrapText="1"/>
    </xf>
    <xf numFmtId="1" fontId="14" fillId="2" borderId="0" xfId="0" applyNumberFormat="1" applyFont="1" applyFill="1" applyBorder="1" applyAlignment="1">
      <alignment horizontal="center" vertical="top" wrapText="1"/>
    </xf>
    <xf numFmtId="1" fontId="13" fillId="2" borderId="4" xfId="0" applyNumberFormat="1" applyFont="1" applyFill="1" applyBorder="1" applyAlignment="1">
      <alignment horizontal="center" vertical="top" wrapText="1"/>
    </xf>
    <xf numFmtId="0" fontId="5" fillId="2" borderId="0" xfId="0" applyFont="1" applyFill="1" applyBorder="1"/>
    <xf numFmtId="1" fontId="14" fillId="2" borderId="0" xfId="0" applyNumberFormat="1" applyFont="1" applyFill="1" applyBorder="1" applyAlignment="1">
      <alignment horizontal="left" vertical="top" wrapText="1"/>
    </xf>
    <xf numFmtId="1" fontId="14" fillId="2" borderId="4" xfId="0" applyNumberFormat="1" applyFont="1" applyFill="1" applyBorder="1" applyAlignment="1">
      <alignment horizontal="left" vertical="top" wrapText="1"/>
    </xf>
    <xf numFmtId="1" fontId="14" fillId="2" borderId="5" xfId="0" applyNumberFormat="1" applyFont="1" applyFill="1" applyBorder="1" applyAlignment="1">
      <alignment horizontal="left" vertical="top" wrapText="1"/>
    </xf>
    <xf numFmtId="0" fontId="10" fillId="2" borderId="5" xfId="0" applyFont="1" applyFill="1" applyBorder="1" applyAlignment="1">
      <alignment horizontal="left" vertical="top" wrapText="1"/>
    </xf>
    <xf numFmtId="1" fontId="14" fillId="2" borderId="6" xfId="0" applyNumberFormat="1" applyFont="1" applyFill="1" applyBorder="1" applyAlignment="1">
      <alignment horizontal="left" vertical="top" wrapText="1"/>
    </xf>
    <xf numFmtId="0" fontId="10" fillId="2" borderId="6" xfId="0" applyFont="1" applyFill="1" applyBorder="1" applyAlignment="1">
      <alignment horizontal="left" vertical="top" wrapText="1"/>
    </xf>
    <xf numFmtId="0" fontId="11" fillId="2" borderId="0" xfId="0" applyFont="1" applyFill="1" applyBorder="1" applyAlignment="1">
      <alignment horizontal="left" vertical="top"/>
    </xf>
    <xf numFmtId="0" fontId="4" fillId="3" borderId="0" xfId="0" applyFont="1" applyFill="1" applyBorder="1" applyAlignment="1">
      <alignment horizontal="center" vertical="top" wrapText="1"/>
    </xf>
    <xf numFmtId="0" fontId="8" fillId="2" borderId="0" xfId="0" applyFont="1" applyFill="1" applyBorder="1" applyAlignment="1">
      <alignment vertical="center" wrapText="1"/>
    </xf>
    <xf numFmtId="0" fontId="17" fillId="2" borderId="0" xfId="0" applyFont="1" applyFill="1" applyBorder="1" applyAlignment="1">
      <alignment vertical="center" wrapText="1"/>
    </xf>
    <xf numFmtId="0" fontId="0" fillId="2" borderId="0" xfId="0" applyFill="1" applyBorder="1"/>
    <xf numFmtId="165" fontId="19" fillId="2" borderId="0" xfId="1" applyNumberFormat="1" applyFont="1" applyFill="1" applyBorder="1" applyAlignment="1">
      <alignment horizontal="left" vertical="top" wrapText="1"/>
    </xf>
    <xf numFmtId="0" fontId="19" fillId="2" borderId="0" xfId="0" applyFont="1" applyFill="1" applyBorder="1"/>
    <xf numFmtId="165" fontId="19" fillId="2" borderId="0" xfId="1" applyNumberFormat="1" applyFont="1" applyFill="1" applyBorder="1"/>
    <xf numFmtId="0" fontId="22" fillId="2" borderId="5" xfId="0" applyFont="1" applyFill="1" applyBorder="1"/>
    <xf numFmtId="165" fontId="22" fillId="2" borderId="5" xfId="1" applyNumberFormat="1" applyFont="1" applyFill="1" applyBorder="1"/>
    <xf numFmtId="165" fontId="19" fillId="2" borderId="0" xfId="1" applyNumberFormat="1" applyFont="1" applyFill="1" applyBorder="1" applyAlignment="1">
      <alignment horizontal="right" vertical="top" wrapText="1"/>
    </xf>
    <xf numFmtId="0" fontId="19" fillId="2" borderId="0" xfId="0" applyFont="1" applyFill="1"/>
    <xf numFmtId="0" fontId="19" fillId="2" borderId="0" xfId="0" applyFont="1" applyFill="1" applyAlignment="1">
      <alignment horizontal="center"/>
    </xf>
    <xf numFmtId="165" fontId="19" fillId="2" borderId="0" xfId="1" applyNumberFormat="1" applyFont="1" applyFill="1"/>
    <xf numFmtId="0" fontId="12" fillId="2" borderId="0" xfId="0" applyFont="1" applyFill="1" applyBorder="1"/>
    <xf numFmtId="165" fontId="22" fillId="2" borderId="0" xfId="1" applyNumberFormat="1" applyFont="1" applyFill="1" applyBorder="1"/>
    <xf numFmtId="0" fontId="22" fillId="2" borderId="0" xfId="0" applyFont="1" applyFill="1" applyBorder="1" applyAlignment="1">
      <alignment horizontal="center"/>
    </xf>
    <xf numFmtId="0" fontId="19" fillId="2" borderId="0" xfId="0" applyFont="1" applyFill="1" applyBorder="1" applyAlignment="1">
      <alignment horizontal="center"/>
    </xf>
    <xf numFmtId="0" fontId="19" fillId="2" borderId="5" xfId="0" applyFont="1" applyFill="1" applyBorder="1" applyAlignment="1">
      <alignment horizontal="center"/>
    </xf>
    <xf numFmtId="165" fontId="19" fillId="2" borderId="5" xfId="1" applyNumberFormat="1" applyFont="1" applyFill="1" applyBorder="1"/>
    <xf numFmtId="0" fontId="10" fillId="2" borderId="0" xfId="0" applyFont="1" applyFill="1" applyBorder="1" applyAlignment="1">
      <alignment horizontal="left" vertical="top"/>
    </xf>
    <xf numFmtId="0" fontId="19" fillId="2" borderId="0" xfId="0" applyFont="1" applyFill="1" applyBorder="1" applyAlignment="1">
      <alignment horizontal="left" vertical="top"/>
    </xf>
    <xf numFmtId="0" fontId="11" fillId="2" borderId="0" xfId="0" applyFont="1" applyFill="1" applyBorder="1" applyAlignment="1">
      <alignment horizontal="center" vertical="top"/>
    </xf>
    <xf numFmtId="165" fontId="19" fillId="2" borderId="1" xfId="1" applyNumberFormat="1" applyFont="1" applyFill="1" applyBorder="1" applyAlignment="1">
      <alignment horizontal="right" vertical="top" wrapText="1"/>
    </xf>
    <xf numFmtId="0" fontId="22" fillId="2" borderId="4" xfId="0" applyFont="1" applyFill="1" applyBorder="1" applyAlignment="1">
      <alignment horizontal="center"/>
    </xf>
    <xf numFmtId="0" fontId="10" fillId="2" borderId="4" xfId="0" applyFont="1" applyFill="1" applyBorder="1" applyAlignment="1">
      <alignment horizontal="left" vertical="top"/>
    </xf>
    <xf numFmtId="165" fontId="22" fillId="2" borderId="4" xfId="1" applyNumberFormat="1" applyFont="1" applyFill="1" applyBorder="1"/>
    <xf numFmtId="0" fontId="4" fillId="2" borderId="0" xfId="0" applyFont="1" applyFill="1" applyBorder="1" applyAlignment="1">
      <alignment vertical="center"/>
    </xf>
    <xf numFmtId="0" fontId="4" fillId="2" borderId="0" xfId="0" applyFont="1" applyFill="1" applyBorder="1" applyAlignment="1">
      <alignment vertical="center" wrapText="1"/>
    </xf>
    <xf numFmtId="0" fontId="10" fillId="2" borderId="5" xfId="0" applyFont="1" applyFill="1" applyBorder="1" applyAlignment="1">
      <alignment horizontal="left" vertical="top"/>
    </xf>
    <xf numFmtId="0" fontId="10" fillId="2" borderId="5" xfId="0" applyFont="1" applyFill="1" applyBorder="1" applyAlignment="1">
      <alignment horizontal="center" vertical="top"/>
    </xf>
    <xf numFmtId="0" fontId="16" fillId="2" borderId="0" xfId="0" applyFont="1" applyFill="1" applyBorder="1"/>
    <xf numFmtId="0" fontId="0" fillId="2" borderId="0" xfId="0" applyFont="1" applyFill="1" applyBorder="1"/>
    <xf numFmtId="165" fontId="0" fillId="2" borderId="0" xfId="1" applyNumberFormat="1" applyFont="1" applyFill="1" applyBorder="1"/>
    <xf numFmtId="165" fontId="22" fillId="2" borderId="0" xfId="0" applyNumberFormat="1" applyFont="1" applyFill="1" applyBorder="1"/>
    <xf numFmtId="165" fontId="0" fillId="2" borderId="0" xfId="0" applyNumberFormat="1" applyFill="1" applyBorder="1"/>
    <xf numFmtId="166" fontId="19" fillId="2" borderId="0" xfId="1" applyNumberFormat="1" applyFont="1" applyFill="1" applyBorder="1"/>
    <xf numFmtId="166" fontId="22" fillId="2" borderId="5" xfId="1" applyNumberFormat="1" applyFont="1" applyFill="1" applyBorder="1"/>
    <xf numFmtId="9" fontId="19" fillId="2" borderId="0" xfId="3" applyFont="1" applyFill="1" applyBorder="1"/>
    <xf numFmtId="10" fontId="19" fillId="2" borderId="0" xfId="3" applyNumberFormat="1" applyFont="1" applyFill="1" applyBorder="1"/>
    <xf numFmtId="10" fontId="22" fillId="2" borderId="5" xfId="3" applyNumberFormat="1" applyFont="1" applyFill="1" applyBorder="1"/>
    <xf numFmtId="165" fontId="22" fillId="2" borderId="22" xfId="0" applyNumberFormat="1" applyFont="1" applyFill="1" applyBorder="1"/>
    <xf numFmtId="165" fontId="19" fillId="2" borderId="0" xfId="0" applyNumberFormat="1" applyFont="1" applyFill="1" applyBorder="1"/>
    <xf numFmtId="0" fontId="25" fillId="2" borderId="0" xfId="0" applyFont="1" applyFill="1" applyBorder="1"/>
    <xf numFmtId="0" fontId="22" fillId="2" borderId="5" xfId="0" applyFont="1" applyFill="1" applyBorder="1" applyAlignment="1">
      <alignment horizontal="center"/>
    </xf>
    <xf numFmtId="0" fontId="19" fillId="2" borderId="0" xfId="1" applyNumberFormat="1" applyFont="1" applyFill="1" applyBorder="1"/>
    <xf numFmtId="0" fontId="19" fillId="4" borderId="0" xfId="0" applyFont="1" applyFill="1" applyBorder="1"/>
    <xf numFmtId="165" fontId="11" fillId="2" borderId="0" xfId="1" applyNumberFormat="1" applyFont="1" applyFill="1" applyBorder="1" applyAlignment="1">
      <alignment horizontal="left" vertical="top" wrapText="1"/>
    </xf>
    <xf numFmtId="165" fontId="11" fillId="4" borderId="0" xfId="1" applyNumberFormat="1" applyFont="1" applyFill="1" applyBorder="1" applyAlignment="1">
      <alignment horizontal="left" vertical="top" wrapText="1"/>
    </xf>
    <xf numFmtId="165" fontId="19" fillId="4" borderId="0" xfId="1" applyNumberFormat="1" applyFont="1" applyFill="1" applyBorder="1"/>
    <xf numFmtId="165" fontId="22" fillId="4" borderId="5" xfId="1" applyNumberFormat="1" applyFont="1" applyFill="1" applyBorder="1"/>
    <xf numFmtId="9" fontId="20" fillId="3" borderId="0" xfId="0" applyNumberFormat="1" applyFont="1" applyFill="1" applyBorder="1" applyAlignment="1">
      <alignment horizontal="center" vertical="center" wrapText="1"/>
    </xf>
    <xf numFmtId="0" fontId="20" fillId="3" borderId="0" xfId="0" applyFont="1" applyFill="1" applyBorder="1" applyAlignment="1">
      <alignment horizontal="center" vertical="center" wrapText="1"/>
    </xf>
    <xf numFmtId="165" fontId="22" fillId="2" borderId="22" xfId="0" applyNumberFormat="1" applyFont="1" applyFill="1" applyBorder="1" applyAlignment="1"/>
    <xf numFmtId="9" fontId="22" fillId="2" borderId="5" xfId="3" applyNumberFormat="1" applyFont="1" applyFill="1" applyBorder="1"/>
    <xf numFmtId="10" fontId="22" fillId="2" borderId="0" xfId="3" applyNumberFormat="1" applyFont="1" applyFill="1" applyBorder="1"/>
    <xf numFmtId="0" fontId="19" fillId="2" borderId="0" xfId="0" applyFont="1" applyFill="1" applyBorder="1" applyAlignment="1">
      <alignment horizontal="left"/>
    </xf>
    <xf numFmtId="0" fontId="19" fillId="4" borderId="0" xfId="0" applyFont="1" applyFill="1" applyBorder="1" applyAlignment="1">
      <alignment horizontal="left" vertical="top" wrapText="1"/>
    </xf>
    <xf numFmtId="0" fontId="26" fillId="0" borderId="0" xfId="5"/>
    <xf numFmtId="0" fontId="19" fillId="5" borderId="0" xfId="5" applyFont="1" applyFill="1" applyBorder="1" applyAlignment="1">
      <alignment horizontal="center" vertical="center"/>
    </xf>
    <xf numFmtId="0" fontId="9" fillId="3" borderId="3" xfId="0" applyFont="1" applyFill="1" applyBorder="1" applyAlignment="1">
      <alignment vertical="center"/>
    </xf>
    <xf numFmtId="164" fontId="0" fillId="2" borderId="0" xfId="0" applyNumberFormat="1" applyFill="1" applyBorder="1"/>
    <xf numFmtId="169" fontId="0" fillId="2" borderId="0" xfId="0" applyNumberFormat="1" applyFill="1" applyBorder="1"/>
    <xf numFmtId="170" fontId="0" fillId="2" borderId="0" xfId="0" applyNumberFormat="1" applyFill="1" applyBorder="1"/>
    <xf numFmtId="169" fontId="19" fillId="2" borderId="0" xfId="0" applyNumberFormat="1" applyFont="1" applyFill="1" applyBorder="1"/>
    <xf numFmtId="165" fontId="22" fillId="0" borderId="5" xfId="1" applyNumberFormat="1" applyFont="1" applyFill="1" applyBorder="1"/>
    <xf numFmtId="171" fontId="0" fillId="2" borderId="0" xfId="0" applyNumberFormat="1" applyFill="1" applyBorder="1"/>
    <xf numFmtId="165" fontId="10" fillId="2" borderId="5" xfId="1" applyNumberFormat="1" applyFont="1" applyFill="1" applyBorder="1" applyAlignment="1">
      <alignment horizontal="left" vertical="top" wrapText="1"/>
    </xf>
    <xf numFmtId="0" fontId="6" fillId="2" borderId="0" xfId="0" applyFont="1" applyFill="1" applyBorder="1" applyAlignment="1">
      <alignment horizontal="left" vertical="center"/>
    </xf>
    <xf numFmtId="0" fontId="27" fillId="2" borderId="3" xfId="0" applyFont="1" applyFill="1" applyBorder="1" applyAlignment="1">
      <alignment vertical="center" wrapText="1"/>
    </xf>
    <xf numFmtId="0" fontId="17" fillId="2" borderId="3" xfId="0" applyFont="1" applyFill="1" applyBorder="1" applyAlignment="1">
      <alignment vertical="center"/>
    </xf>
    <xf numFmtId="0" fontId="18" fillId="2" borderId="3" xfId="0" applyFont="1" applyFill="1" applyBorder="1" applyAlignment="1">
      <alignment vertical="center"/>
    </xf>
    <xf numFmtId="165" fontId="22" fillId="2" borderId="5" xfId="1" applyNumberFormat="1" applyFont="1" applyFill="1" applyBorder="1" applyAlignment="1">
      <alignment horizontal="right" wrapText="1"/>
    </xf>
    <xf numFmtId="0" fontId="19" fillId="2" borderId="0" xfId="0" applyFont="1" applyFill="1" applyBorder="1" applyAlignment="1">
      <alignment vertical="center" wrapText="1"/>
    </xf>
    <xf numFmtId="0" fontId="11" fillId="2" borderId="0" xfId="0" applyFont="1" applyFill="1" applyBorder="1" applyAlignment="1">
      <alignment vertical="center" wrapText="1"/>
    </xf>
    <xf numFmtId="165" fontId="19" fillId="2" borderId="0" xfId="1" applyNumberFormat="1" applyFont="1" applyFill="1" applyBorder="1" applyAlignment="1">
      <alignment horizontal="left"/>
    </xf>
    <xf numFmtId="0" fontId="30" fillId="2" borderId="0" xfId="0" applyFont="1" applyFill="1" applyBorder="1"/>
    <xf numFmtId="0" fontId="19" fillId="2" borderId="0" xfId="0" applyFont="1" applyFill="1" applyBorder="1" applyAlignment="1">
      <alignment horizontal="center" vertical="center"/>
    </xf>
    <xf numFmtId="0" fontId="19" fillId="2" borderId="2" xfId="0" applyFont="1" applyFill="1" applyBorder="1" applyAlignment="1">
      <alignment horizontal="center" vertical="center"/>
    </xf>
    <xf numFmtId="0" fontId="18" fillId="2" borderId="0" xfId="0" applyFont="1" applyFill="1" applyBorder="1" applyAlignment="1">
      <alignment horizontal="left" vertical="center"/>
    </xf>
    <xf numFmtId="0" fontId="31" fillId="2" borderId="0" xfId="0" applyFont="1" applyFill="1" applyBorder="1"/>
    <xf numFmtId="3" fontId="19" fillId="2" borderId="0" xfId="0" applyNumberFormat="1" applyFont="1" applyFill="1" applyBorder="1" applyAlignment="1">
      <alignment wrapText="1"/>
    </xf>
    <xf numFmtId="0" fontId="22" fillId="2" borderId="4" xfId="0" applyFont="1" applyFill="1" applyBorder="1" applyAlignment="1">
      <alignment wrapText="1"/>
    </xf>
    <xf numFmtId="3" fontId="22" fillId="2" borderId="4" xfId="0" applyNumberFormat="1" applyFont="1" applyFill="1" applyBorder="1" applyAlignment="1">
      <alignment wrapText="1"/>
    </xf>
    <xf numFmtId="3" fontId="19" fillId="2" borderId="0" xfId="0" applyNumberFormat="1" applyFont="1" applyFill="1" applyBorder="1"/>
    <xf numFmtId="0" fontId="19" fillId="2" borderId="0" xfId="0" applyFont="1" applyFill="1" applyBorder="1" applyAlignment="1">
      <alignment horizontal="left" wrapText="1"/>
    </xf>
    <xf numFmtId="0" fontId="19" fillId="2" borderId="0" xfId="0" applyFont="1" applyFill="1" applyBorder="1" applyAlignment="1">
      <alignment horizontal="right" wrapText="1"/>
    </xf>
    <xf numFmtId="0" fontId="29" fillId="2" borderId="0" xfId="0" applyFont="1" applyFill="1" applyBorder="1"/>
    <xf numFmtId="173" fontId="19" fillId="2" borderId="0" xfId="0" applyNumberFormat="1" applyFont="1" applyFill="1" applyBorder="1" applyAlignment="1">
      <alignment wrapText="1"/>
    </xf>
    <xf numFmtId="0" fontId="19" fillId="2" borderId="0" xfId="0" applyFont="1" applyFill="1" applyBorder="1" applyAlignment="1">
      <alignment horizontal="center" wrapText="1"/>
    </xf>
    <xf numFmtId="0" fontId="19" fillId="2" borderId="2" xfId="0" applyFont="1" applyFill="1" applyBorder="1" applyAlignment="1">
      <alignment wrapText="1"/>
    </xf>
    <xf numFmtId="3" fontId="19" fillId="2" borderId="2" xfId="0" applyNumberFormat="1" applyFont="1" applyFill="1" applyBorder="1" applyAlignment="1">
      <alignment wrapText="1"/>
    </xf>
    <xf numFmtId="0" fontId="17" fillId="2" borderId="0" xfId="0" applyFont="1" applyFill="1" applyBorder="1" applyAlignment="1">
      <alignment horizontal="left" vertical="center"/>
    </xf>
    <xf numFmtId="0" fontId="22" fillId="5" borderId="4" xfId="0" applyFont="1" applyFill="1" applyBorder="1" applyAlignment="1">
      <alignment wrapText="1"/>
    </xf>
    <xf numFmtId="0" fontId="22" fillId="5" borderId="4" xfId="0" applyFont="1" applyFill="1" applyBorder="1" applyAlignment="1">
      <alignment horizontal="left" wrapText="1"/>
    </xf>
    <xf numFmtId="3" fontId="22" fillId="2" borderId="0" xfId="5" applyNumberFormat="1" applyFont="1" applyFill="1" applyBorder="1" applyAlignment="1">
      <alignment horizontal="right" vertical="center"/>
    </xf>
    <xf numFmtId="167" fontId="22" fillId="0" borderId="0" xfId="5" applyNumberFormat="1" applyFont="1" applyFill="1" applyBorder="1" applyAlignment="1">
      <alignment horizontal="right" vertical="center"/>
    </xf>
    <xf numFmtId="3" fontId="19" fillId="2" borderId="0" xfId="5" applyNumberFormat="1" applyFont="1" applyFill="1" applyBorder="1" applyAlignment="1">
      <alignment horizontal="right" vertical="center"/>
    </xf>
    <xf numFmtId="167" fontId="19" fillId="0" borderId="0" xfId="5" applyNumberFormat="1" applyFont="1" applyFill="1" applyBorder="1" applyAlignment="1">
      <alignment horizontal="right" vertical="center"/>
    </xf>
    <xf numFmtId="3" fontId="19" fillId="5" borderId="0" xfId="5" applyNumberFormat="1" applyFont="1" applyFill="1" applyBorder="1" applyAlignment="1">
      <alignment horizontal="right" vertical="center"/>
    </xf>
    <xf numFmtId="3" fontId="9" fillId="3" borderId="3" xfId="0" applyNumberFormat="1" applyFont="1" applyFill="1" applyBorder="1" applyAlignment="1">
      <alignment horizontal="right" vertical="center"/>
    </xf>
    <xf numFmtId="0" fontId="9" fillId="3" borderId="3" xfId="0" applyFont="1" applyFill="1" applyBorder="1" applyAlignment="1">
      <alignment horizontal="right" vertical="center"/>
    </xf>
    <xf numFmtId="3" fontId="19" fillId="5" borderId="2" xfId="5" applyNumberFormat="1" applyFont="1" applyFill="1" applyBorder="1" applyAlignment="1">
      <alignment horizontal="right" vertical="center"/>
    </xf>
    <xf numFmtId="9" fontId="19" fillId="0" borderId="2" xfId="3" applyFont="1" applyFill="1" applyBorder="1" applyAlignment="1">
      <alignment horizontal="right" wrapText="1"/>
    </xf>
    <xf numFmtId="0" fontId="32" fillId="2" borderId="0" xfId="0" applyFont="1" applyFill="1" applyBorder="1"/>
    <xf numFmtId="3" fontId="23" fillId="2" borderId="0" xfId="5" applyNumberFormat="1" applyFont="1" applyFill="1" applyBorder="1" applyAlignment="1">
      <alignment horizontal="right" vertical="center"/>
    </xf>
    <xf numFmtId="167" fontId="23" fillId="0" borderId="0" xfId="5" applyNumberFormat="1" applyFont="1" applyFill="1" applyBorder="1" applyAlignment="1">
      <alignment horizontal="right" vertical="center"/>
    </xf>
    <xf numFmtId="0" fontId="33" fillId="0" borderId="0" xfId="5" applyFont="1"/>
    <xf numFmtId="0" fontId="34" fillId="0" borderId="0" xfId="0" applyFont="1"/>
    <xf numFmtId="167" fontId="28" fillId="0" borderId="0" xfId="5" applyNumberFormat="1" applyFont="1" applyFill="1" applyBorder="1" applyAlignment="1">
      <alignment horizontal="right" vertical="center"/>
    </xf>
    <xf numFmtId="0" fontId="36" fillId="2" borderId="0" xfId="8" applyFont="1" applyFill="1" applyBorder="1" applyAlignment="1"/>
    <xf numFmtId="0" fontId="37" fillId="2" borderId="0" xfId="8" applyFont="1" applyFill="1" applyBorder="1" applyAlignment="1">
      <alignment horizontal="right"/>
    </xf>
    <xf numFmtId="0" fontId="4" fillId="2" borderId="0" xfId="0" applyFont="1" applyFill="1" applyBorder="1" applyAlignment="1">
      <alignment horizontal="left" vertical="center"/>
    </xf>
    <xf numFmtId="0" fontId="11" fillId="2" borderId="0" xfId="9" applyFont="1" applyFill="1" applyBorder="1" applyAlignment="1">
      <alignment vertical="center"/>
    </xf>
    <xf numFmtId="0" fontId="10" fillId="2" borderId="0" xfId="9" applyFont="1" applyFill="1" applyBorder="1" applyAlignment="1">
      <alignment horizontal="center" vertical="center"/>
    </xf>
    <xf numFmtId="0" fontId="11" fillId="2" borderId="0" xfId="9" applyFont="1" applyFill="1" applyBorder="1" applyAlignment="1">
      <alignment horizontal="center" vertical="center"/>
    </xf>
    <xf numFmtId="0" fontId="11" fillId="2" borderId="0" xfId="9" applyFont="1" applyFill="1" applyBorder="1" applyAlignment="1">
      <alignment vertical="center" wrapText="1"/>
    </xf>
    <xf numFmtId="0" fontId="10" fillId="2" borderId="0" xfId="9" applyFont="1" applyFill="1" applyBorder="1" applyAlignment="1">
      <alignment vertical="center"/>
    </xf>
    <xf numFmtId="0" fontId="11" fillId="2" borderId="0" xfId="9" applyFont="1" applyFill="1" applyBorder="1">
      <alignment vertical="center"/>
    </xf>
    <xf numFmtId="0" fontId="11" fillId="2" borderId="0" xfId="9" applyFont="1" applyFill="1" applyBorder="1" applyAlignment="1">
      <alignment horizontal="left" vertical="center" wrapText="1"/>
    </xf>
    <xf numFmtId="0" fontId="11" fillId="2" borderId="0" xfId="9" applyFont="1" applyFill="1" applyBorder="1" applyAlignment="1">
      <alignment horizontal="left" vertical="center"/>
    </xf>
    <xf numFmtId="0" fontId="11" fillId="2" borderId="0" xfId="12" applyFont="1" applyFill="1" applyBorder="1">
      <alignment vertical="center"/>
    </xf>
    <xf numFmtId="0" fontId="10" fillId="2" borderId="0" xfId="13" applyFont="1" applyFill="1" applyBorder="1"/>
    <xf numFmtId="0" fontId="10" fillId="2" borderId="0" xfId="13" applyFont="1" applyFill="1" applyBorder="1" applyAlignment="1">
      <alignment vertical="center"/>
    </xf>
    <xf numFmtId="0" fontId="10" fillId="5" borderId="0" xfId="9" applyFont="1" applyFill="1" applyBorder="1" applyAlignment="1">
      <alignment horizontal="center" vertical="center"/>
    </xf>
    <xf numFmtId="0" fontId="11" fillId="5" borderId="0" xfId="9" applyFont="1" applyFill="1" applyBorder="1">
      <alignment vertical="center"/>
    </xf>
    <xf numFmtId="0" fontId="10" fillId="2" borderId="4" xfId="9" applyFont="1" applyFill="1" applyBorder="1" applyAlignment="1">
      <alignment horizontal="center" vertical="center"/>
    </xf>
    <xf numFmtId="0" fontId="10" fillId="2" borderId="4" xfId="9" applyFont="1" applyFill="1" applyBorder="1" applyAlignment="1">
      <alignment vertical="center"/>
    </xf>
    <xf numFmtId="0" fontId="10" fillId="2" borderId="4" xfId="9" applyFont="1" applyFill="1" applyBorder="1" applyAlignment="1">
      <alignment vertical="center" wrapText="1"/>
    </xf>
    <xf numFmtId="0" fontId="0" fillId="2" borderId="0" xfId="0" applyFont="1" applyFill="1"/>
    <xf numFmtId="0" fontId="11" fillId="2" borderId="0" xfId="9" applyFont="1" applyFill="1" applyBorder="1" applyAlignment="1">
      <alignment horizontal="left" vertical="top" wrapText="1"/>
    </xf>
    <xf numFmtId="0" fontId="15" fillId="2" borderId="0" xfId="9" applyFont="1" applyFill="1" applyBorder="1" applyAlignment="1">
      <alignment vertical="center"/>
    </xf>
    <xf numFmtId="0" fontId="15" fillId="2" borderId="0" xfId="9" applyFont="1" applyFill="1" applyBorder="1" applyAlignment="1">
      <alignment horizontal="center" vertical="center"/>
    </xf>
    <xf numFmtId="0" fontId="15" fillId="2" borderId="0" xfId="9" applyFont="1" applyFill="1" applyBorder="1" applyAlignment="1">
      <alignment horizontal="left" vertical="top" wrapText="1"/>
    </xf>
    <xf numFmtId="3" fontId="23" fillId="2" borderId="0" xfId="0" applyNumberFormat="1" applyFont="1" applyFill="1" applyBorder="1" applyAlignment="1">
      <alignment wrapText="1"/>
    </xf>
    <xf numFmtId="0" fontId="34" fillId="2" borderId="0" xfId="0" applyFont="1" applyFill="1"/>
    <xf numFmtId="0" fontId="10" fillId="5" borderId="0" xfId="10" quotePrefix="1" applyFont="1" applyFill="1" applyBorder="1">
      <alignment horizontal="center" vertical="center"/>
    </xf>
    <xf numFmtId="0" fontId="10" fillId="5" borderId="0" xfId="9" applyFont="1" applyFill="1" applyBorder="1" applyAlignment="1" applyProtection="1">
      <alignment horizontal="center" vertical="center" wrapText="1"/>
    </xf>
    <xf numFmtId="0" fontId="27" fillId="2" borderId="0" xfId="0" applyFont="1" applyFill="1" applyBorder="1" applyAlignment="1">
      <alignment horizontal="left" vertical="center" wrapText="1"/>
    </xf>
    <xf numFmtId="0" fontId="22" fillId="2" borderId="10" xfId="0" applyFont="1" applyFill="1" applyBorder="1" applyAlignment="1">
      <alignment horizontal="left"/>
    </xf>
    <xf numFmtId="0" fontId="22" fillId="2" borderId="13" xfId="0" applyFont="1" applyFill="1" applyBorder="1"/>
    <xf numFmtId="0" fontId="19" fillId="2" borderId="9" xfId="0" applyFont="1" applyFill="1" applyBorder="1" applyAlignment="1">
      <alignment horizontal="left"/>
    </xf>
    <xf numFmtId="0" fontId="19" fillId="2" borderId="12" xfId="0" applyFont="1" applyFill="1" applyBorder="1"/>
    <xf numFmtId="174" fontId="19" fillId="2" borderId="9" xfId="1" applyNumberFormat="1" applyFont="1" applyFill="1" applyBorder="1" applyAlignment="1">
      <alignment horizontal="right"/>
    </xf>
    <xf numFmtId="174" fontId="14" fillId="0" borderId="9" xfId="1" applyNumberFormat="1" applyFont="1" applyBorder="1" applyAlignment="1">
      <alignment horizontal="right" vertical="center" wrapText="1"/>
    </xf>
    <xf numFmtId="174" fontId="14" fillId="0" borderId="12" xfId="1" applyNumberFormat="1" applyFont="1" applyBorder="1" applyAlignment="1">
      <alignment horizontal="right" vertical="center" wrapText="1"/>
    </xf>
    <xf numFmtId="174" fontId="14" fillId="0" borderId="14" xfId="1" applyNumberFormat="1" applyFont="1" applyBorder="1" applyAlignment="1">
      <alignment horizontal="right" vertical="center" wrapText="1"/>
    </xf>
    <xf numFmtId="174" fontId="22" fillId="2" borderId="10" xfId="1" applyNumberFormat="1" applyFont="1" applyFill="1" applyBorder="1"/>
    <xf numFmtId="174" fontId="22" fillId="2" borderId="7" xfId="1" applyNumberFormat="1" applyFont="1" applyFill="1" applyBorder="1"/>
    <xf numFmtId="174" fontId="19" fillId="2" borderId="9" xfId="1" applyNumberFormat="1" applyFont="1" applyFill="1" applyBorder="1"/>
    <xf numFmtId="174" fontId="19" fillId="2" borderId="14" xfId="1" applyNumberFormat="1" applyFont="1" applyFill="1" applyBorder="1"/>
    <xf numFmtId="174" fontId="22" fillId="9" borderId="7" xfId="1" applyNumberFormat="1" applyFont="1" applyFill="1" applyBorder="1"/>
    <xf numFmtId="174" fontId="19" fillId="9" borderId="14" xfId="1" applyNumberFormat="1" applyFont="1" applyFill="1" applyBorder="1"/>
    <xf numFmtId="0" fontId="40" fillId="2" borderId="0" xfId="4" applyFont="1" applyFill="1" applyBorder="1" applyAlignment="1">
      <alignment vertical="center"/>
    </xf>
    <xf numFmtId="0" fontId="0" fillId="2" borderId="0" xfId="0" applyFill="1" applyAlignment="1">
      <alignment vertical="center"/>
    </xf>
    <xf numFmtId="0" fontId="30" fillId="2" borderId="0" xfId="0" applyFont="1" applyFill="1"/>
    <xf numFmtId="0" fontId="22" fillId="0" borderId="0" xfId="5" quotePrefix="1" applyFont="1" applyFill="1" applyBorder="1" applyAlignment="1">
      <alignment horizontal="left" vertical="center"/>
    </xf>
    <xf numFmtId="0" fontId="22" fillId="0" borderId="0" xfId="5" applyFont="1" applyFill="1" applyBorder="1" applyAlignment="1">
      <alignment wrapText="1"/>
    </xf>
    <xf numFmtId="0" fontId="23" fillId="0" borderId="0" xfId="5" applyFont="1" applyFill="1" applyBorder="1" applyAlignment="1">
      <alignment wrapText="1"/>
    </xf>
    <xf numFmtId="0" fontId="22" fillId="0" borderId="2" xfId="5" applyFont="1" applyFill="1" applyBorder="1" applyAlignment="1">
      <alignment wrapText="1"/>
    </xf>
    <xf numFmtId="0" fontId="19" fillId="0" borderId="23" xfId="5" applyFont="1" applyBorder="1" applyAlignment="1">
      <alignment vertical="center" wrapText="1"/>
    </xf>
    <xf numFmtId="0" fontId="19" fillId="0" borderId="4" xfId="5" applyFont="1" applyBorder="1" applyAlignment="1">
      <alignment vertical="center" wrapText="1"/>
    </xf>
    <xf numFmtId="0" fontId="19" fillId="0" borderId="4" xfId="5" applyFont="1" applyBorder="1" applyAlignment="1">
      <alignment horizontal="left" vertical="center" wrapText="1"/>
    </xf>
    <xf numFmtId="0" fontId="19" fillId="0" borderId="5" xfId="5" applyFont="1" applyBorder="1" applyAlignment="1">
      <alignment vertical="center" wrapText="1"/>
    </xf>
    <xf numFmtId="0" fontId="19" fillId="0" borderId="0" xfId="5" quotePrefix="1" applyFont="1" applyFill="1" applyBorder="1" applyAlignment="1">
      <alignment horizontal="left" vertical="center"/>
    </xf>
    <xf numFmtId="0" fontId="11" fillId="2" borderId="0" xfId="0" applyFont="1" applyFill="1"/>
    <xf numFmtId="165" fontId="19" fillId="2" borderId="0" xfId="0" applyNumberFormat="1" applyFont="1" applyFill="1"/>
    <xf numFmtId="0" fontId="11" fillId="2" borderId="1" xfId="0" applyFont="1" applyFill="1" applyBorder="1"/>
    <xf numFmtId="0" fontId="19" fillId="2" borderId="0" xfId="0" applyFont="1" applyFill="1" applyAlignment="1">
      <alignment wrapText="1"/>
    </xf>
    <xf numFmtId="168" fontId="19" fillId="2" borderId="0" xfId="0" applyNumberFormat="1" applyFont="1" applyFill="1" applyAlignment="1">
      <alignment wrapText="1"/>
    </xf>
    <xf numFmtId="10" fontId="19" fillId="2" borderId="0" xfId="3" applyNumberFormat="1" applyFont="1" applyFill="1" applyAlignment="1">
      <alignment wrapText="1"/>
    </xf>
    <xf numFmtId="168" fontId="22" fillId="2" borderId="4" xfId="0" applyNumberFormat="1" applyFont="1" applyFill="1" applyBorder="1" applyAlignment="1">
      <alignment wrapText="1"/>
    </xf>
    <xf numFmtId="173" fontId="22" fillId="2" borderId="4" xfId="3" applyNumberFormat="1" applyFont="1" applyFill="1" applyBorder="1" applyAlignment="1">
      <alignment wrapText="1"/>
    </xf>
    <xf numFmtId="0" fontId="11" fillId="2" borderId="0" xfId="0" applyFont="1" applyFill="1" applyBorder="1" applyAlignment="1">
      <alignment horizontal="left" vertical="top" wrapText="1"/>
    </xf>
    <xf numFmtId="165" fontId="11" fillId="2" borderId="0" xfId="1" applyNumberFormat="1" applyFont="1" applyFill="1" applyBorder="1" applyAlignment="1">
      <alignment horizontal="center" vertical="top" wrapText="1"/>
    </xf>
    <xf numFmtId="0" fontId="9" fillId="2" borderId="0" xfId="0" applyFont="1" applyFill="1" applyBorder="1" applyAlignment="1">
      <alignment vertical="center"/>
    </xf>
    <xf numFmtId="0" fontId="9" fillId="3" borderId="0" xfId="0" applyFont="1" applyFill="1" applyBorder="1" applyAlignment="1">
      <alignment vertical="center" wrapText="1"/>
    </xf>
    <xf numFmtId="0" fontId="41" fillId="2" borderId="0" xfId="0" applyFont="1" applyFill="1" applyBorder="1"/>
    <xf numFmtId="165" fontId="25" fillId="2" borderId="0" xfId="0" applyNumberFormat="1" applyFont="1" applyFill="1" applyBorder="1"/>
    <xf numFmtId="0" fontId="39" fillId="0" borderId="0" xfId="0" applyFont="1" applyFill="1" applyBorder="1" applyAlignment="1">
      <alignment horizontal="center" vertical="center" wrapText="1"/>
    </xf>
    <xf numFmtId="0" fontId="22" fillId="2" borderId="10" xfId="0" quotePrefix="1" applyFont="1" applyFill="1" applyBorder="1" applyAlignment="1">
      <alignment horizontal="left"/>
    </xf>
    <xf numFmtId="0" fontId="19" fillId="2" borderId="9" xfId="0" quotePrefix="1" applyFont="1" applyFill="1" applyBorder="1" applyAlignment="1">
      <alignment horizontal="left"/>
    </xf>
    <xf numFmtId="0" fontId="22" fillId="2" borderId="13" xfId="0" applyFont="1" applyFill="1" applyBorder="1" applyAlignment="1">
      <alignment wrapText="1"/>
    </xf>
    <xf numFmtId="0" fontId="22" fillId="2" borderId="10" xfId="0" quotePrefix="1" applyFont="1" applyFill="1" applyBorder="1" applyAlignment="1">
      <alignment horizontal="left" vertical="center"/>
    </xf>
    <xf numFmtId="0" fontId="19" fillId="2" borderId="12" xfId="0" applyFont="1" applyFill="1" applyBorder="1" applyAlignment="1">
      <alignment horizontal="left" indent="1"/>
    </xf>
    <xf numFmtId="174" fontId="22" fillId="2" borderId="10" xfId="1" applyNumberFormat="1" applyFont="1" applyFill="1" applyBorder="1" applyAlignment="1">
      <alignment vertical="center"/>
    </xf>
    <xf numFmtId="174" fontId="22" fillId="2" borderId="7" xfId="1" applyNumberFormat="1" applyFont="1" applyFill="1" applyBorder="1" applyAlignment="1">
      <alignment vertical="center"/>
    </xf>
    <xf numFmtId="165" fontId="19" fillId="2" borderId="0" xfId="1" applyNumberFormat="1" applyFont="1" applyFill="1" applyBorder="1" applyAlignment="1">
      <alignment horizontal="center" vertical="top" wrapText="1"/>
    </xf>
    <xf numFmtId="165" fontId="22" fillId="2" borderId="4" xfId="1" applyNumberFormat="1" applyFont="1" applyFill="1" applyBorder="1" applyAlignment="1">
      <alignment horizontal="center" vertical="top" wrapText="1"/>
    </xf>
    <xf numFmtId="0" fontId="19" fillId="2" borderId="10" xfId="0" quotePrefix="1" applyFont="1" applyFill="1" applyBorder="1" applyAlignment="1">
      <alignment horizontal="left"/>
    </xf>
    <xf numFmtId="0" fontId="19" fillId="2" borderId="13" xfId="0" applyFont="1" applyFill="1" applyBorder="1" applyAlignment="1">
      <alignment wrapText="1"/>
    </xf>
    <xf numFmtId="0" fontId="19" fillId="2" borderId="13" xfId="0" applyFont="1" applyFill="1" applyBorder="1"/>
    <xf numFmtId="174" fontId="19" fillId="2" borderId="10" xfId="1" applyNumberFormat="1" applyFont="1" applyFill="1" applyBorder="1" applyAlignment="1">
      <alignment horizontal="right"/>
    </xf>
    <xf numFmtId="174" fontId="14" fillId="0" borderId="10" xfId="1" applyNumberFormat="1" applyFont="1" applyBorder="1" applyAlignment="1">
      <alignment horizontal="right" vertical="center" wrapText="1"/>
    </xf>
    <xf numFmtId="174" fontId="14" fillId="0" borderId="7" xfId="1" applyNumberFormat="1" applyFont="1" applyBorder="1" applyAlignment="1">
      <alignment horizontal="right" vertical="center" wrapText="1"/>
    </xf>
    <xf numFmtId="174" fontId="14" fillId="0" borderId="13" xfId="1" applyNumberFormat="1" applyFont="1" applyBorder="1" applyAlignment="1">
      <alignment horizontal="right" vertical="center" wrapText="1"/>
    </xf>
    <xf numFmtId="0" fontId="19" fillId="2" borderId="10" xfId="0" quotePrefix="1" applyFont="1" applyFill="1" applyBorder="1" applyAlignment="1">
      <alignment horizontal="left" vertical="center"/>
    </xf>
    <xf numFmtId="0" fontId="11" fillId="2" borderId="0" xfId="0" applyFont="1" applyFill="1" applyBorder="1" applyAlignment="1">
      <alignment horizontal="left" vertical="top" wrapText="1"/>
    </xf>
    <xf numFmtId="0" fontId="10" fillId="2" borderId="0" xfId="9" applyFont="1" applyFill="1" applyBorder="1" applyAlignment="1">
      <alignment horizontal="left" vertical="center" wrapText="1"/>
    </xf>
    <xf numFmtId="0" fontId="10" fillId="2" borderId="4" xfId="9" applyFont="1" applyFill="1" applyBorder="1" applyAlignment="1">
      <alignment horizontal="left" vertical="center" wrapText="1"/>
    </xf>
    <xf numFmtId="0" fontId="11" fillId="2" borderId="4" xfId="9" applyFont="1" applyFill="1" applyBorder="1" applyAlignment="1">
      <alignment horizontal="center" vertical="center"/>
    </xf>
    <xf numFmtId="0" fontId="10" fillId="2" borderId="4" xfId="9" applyFont="1" applyFill="1" applyBorder="1" applyAlignment="1">
      <alignment horizontal="left" vertical="center"/>
    </xf>
    <xf numFmtId="0" fontId="11" fillId="2" borderId="4" xfId="9" applyFont="1" applyFill="1" applyBorder="1" applyAlignment="1">
      <alignment horizontal="left" vertical="center" wrapText="1"/>
    </xf>
    <xf numFmtId="0" fontId="11" fillId="2" borderId="1" xfId="9" applyFont="1" applyFill="1" applyBorder="1" applyAlignment="1">
      <alignment horizontal="center" vertical="center"/>
    </xf>
    <xf numFmtId="0" fontId="11" fillId="2" borderId="1" xfId="9" applyFont="1" applyFill="1" applyBorder="1" applyAlignment="1">
      <alignment horizontal="left" vertical="center"/>
    </xf>
    <xf numFmtId="0" fontId="11" fillId="2" borderId="1" xfId="9" applyFont="1" applyFill="1" applyBorder="1" applyAlignment="1">
      <alignment horizontal="left" vertical="center" wrapText="1"/>
    </xf>
    <xf numFmtId="0" fontId="19" fillId="0" borderId="0" xfId="5" quotePrefix="1" applyFont="1" applyFill="1" applyBorder="1" applyAlignment="1">
      <alignment horizontal="center" vertical="center"/>
    </xf>
    <xf numFmtId="0" fontId="19" fillId="0" borderId="0" xfId="5" applyFont="1" applyFill="1" applyBorder="1" applyAlignment="1">
      <alignment wrapText="1"/>
    </xf>
    <xf numFmtId="3" fontId="23" fillId="0" borderId="0" xfId="5" applyNumberFormat="1" applyFont="1" applyFill="1" applyBorder="1" applyAlignment="1">
      <alignment horizontal="right" vertical="center"/>
    </xf>
    <xf numFmtId="3" fontId="19" fillId="0" borderId="0" xfId="5" applyNumberFormat="1" applyFont="1" applyFill="1" applyBorder="1" applyAlignment="1">
      <alignment horizontal="right" vertical="center"/>
    </xf>
    <xf numFmtId="0" fontId="23" fillId="0" borderId="0" xfId="5" applyFont="1" applyFill="1" applyBorder="1" applyAlignment="1">
      <alignment horizontal="left" wrapText="1" indent="1"/>
    </xf>
    <xf numFmtId="3" fontId="23" fillId="4" borderId="0" xfId="5" applyNumberFormat="1" applyFont="1" applyFill="1" applyBorder="1" applyAlignment="1">
      <alignment horizontal="right" vertical="center"/>
    </xf>
    <xf numFmtId="167" fontId="23" fillId="4" borderId="0" xfId="5" applyNumberFormat="1" applyFont="1" applyFill="1" applyBorder="1" applyAlignment="1">
      <alignment horizontal="right" vertical="center"/>
    </xf>
    <xf numFmtId="3" fontId="22" fillId="4" borderId="0" xfId="5" applyNumberFormat="1" applyFont="1" applyFill="1" applyBorder="1" applyAlignment="1">
      <alignment horizontal="right" vertical="center"/>
    </xf>
    <xf numFmtId="3" fontId="19" fillId="4" borderId="0" xfId="5" applyNumberFormat="1" applyFont="1" applyFill="1" applyBorder="1" applyAlignment="1">
      <alignment horizontal="right" vertical="center"/>
    </xf>
    <xf numFmtId="0" fontId="22" fillId="0" borderId="4" xfId="5" quotePrefix="1" applyFont="1" applyFill="1" applyBorder="1" applyAlignment="1">
      <alignment horizontal="center" vertical="center"/>
    </xf>
    <xf numFmtId="0" fontId="22" fillId="0" borderId="4" xfId="5" applyFont="1" applyFill="1" applyBorder="1" applyAlignment="1">
      <alignment wrapText="1"/>
    </xf>
    <xf numFmtId="167" fontId="22" fillId="0" borderId="4" xfId="5" applyNumberFormat="1" applyFont="1" applyFill="1" applyBorder="1" applyAlignment="1">
      <alignment horizontal="right" vertical="center"/>
    </xf>
    <xf numFmtId="0" fontId="22" fillId="0" borderId="5" xfId="5" quotePrefix="1" applyFont="1" applyFill="1" applyBorder="1" applyAlignment="1">
      <alignment horizontal="center" vertical="center"/>
    </xf>
    <xf numFmtId="0" fontId="22" fillId="0" borderId="5" xfId="5" applyFont="1" applyFill="1" applyBorder="1" applyAlignment="1">
      <alignment wrapText="1"/>
    </xf>
    <xf numFmtId="0" fontId="23" fillId="0" borderId="0" xfId="5" applyFont="1" applyFill="1" applyBorder="1" applyAlignment="1">
      <alignment horizontal="left" wrapText="1" indent="2"/>
    </xf>
    <xf numFmtId="167" fontId="22" fillId="4" borderId="0" xfId="5" applyNumberFormat="1" applyFont="1" applyFill="1" applyBorder="1" applyAlignment="1">
      <alignment horizontal="right" vertical="center"/>
    </xf>
    <xf numFmtId="3" fontId="22" fillId="4" borderId="4" xfId="5" applyNumberFormat="1" applyFont="1" applyFill="1" applyBorder="1" applyAlignment="1">
      <alignment horizontal="right" vertical="center"/>
    </xf>
    <xf numFmtId="3" fontId="22" fillId="4" borderId="5" xfId="5" applyNumberFormat="1" applyFont="1" applyFill="1" applyBorder="1" applyAlignment="1">
      <alignment horizontal="right" vertical="center"/>
    </xf>
    <xf numFmtId="165" fontId="19" fillId="0" borderId="0" xfId="1" applyNumberFormat="1" applyFont="1" applyFill="1" applyBorder="1" applyAlignment="1">
      <alignment horizontal="center" vertical="center"/>
    </xf>
    <xf numFmtId="165" fontId="22" fillId="2" borderId="6" xfId="1" applyNumberFormat="1" applyFont="1" applyFill="1" applyBorder="1"/>
    <xf numFmtId="0" fontId="15" fillId="2" borderId="5" xfId="0" applyFont="1" applyFill="1" applyBorder="1" applyAlignment="1">
      <alignment horizontal="left" vertical="top" indent="2"/>
    </xf>
    <xf numFmtId="165" fontId="23" fillId="2" borderId="6" xfId="1" applyNumberFormat="1" applyFont="1" applyFill="1" applyBorder="1" applyAlignment="1">
      <alignment horizontal="left" indent="1"/>
    </xf>
    <xf numFmtId="0" fontId="19" fillId="2" borderId="6" xfId="0" applyFont="1" applyFill="1" applyBorder="1" applyAlignment="1">
      <alignment horizontal="center"/>
    </xf>
    <xf numFmtId="0" fontId="11" fillId="2" borderId="0" xfId="0" applyFont="1" applyFill="1" applyBorder="1" applyAlignment="1">
      <alignment horizontal="left" vertical="top" wrapText="1" indent="2"/>
    </xf>
    <xf numFmtId="165" fontId="19" fillId="2" borderId="9" xfId="1" applyNumberFormat="1" applyFont="1" applyFill="1" applyBorder="1"/>
    <xf numFmtId="9" fontId="19" fillId="2" borderId="9" xfId="3" applyFont="1" applyFill="1" applyBorder="1"/>
    <xf numFmtId="10" fontId="19" fillId="2" borderId="9" xfId="3" applyNumberFormat="1" applyFont="1" applyFill="1" applyBorder="1"/>
    <xf numFmtId="0" fontId="15" fillId="2" borderId="0" xfId="0" applyFont="1" applyFill="1" applyBorder="1" applyAlignment="1">
      <alignment horizontal="left" vertical="top" indent="1"/>
    </xf>
    <xf numFmtId="0" fontId="23" fillId="2" borderId="0" xfId="0" applyFont="1" applyFill="1" applyBorder="1" applyAlignment="1">
      <alignment horizontal="left" indent="1"/>
    </xf>
    <xf numFmtId="0" fontId="11" fillId="2" borderId="9" xfId="0" applyFont="1" applyFill="1" applyBorder="1" applyAlignment="1">
      <alignment horizontal="left" vertical="top" wrapText="1"/>
    </xf>
    <xf numFmtId="165" fontId="22" fillId="2" borderId="11" xfId="1" applyNumberFormat="1" applyFont="1" applyFill="1" applyBorder="1"/>
    <xf numFmtId="165" fontId="19" fillId="2" borderId="0" xfId="1" applyNumberFormat="1" applyFont="1" applyFill="1" applyAlignment="1">
      <alignment wrapText="1"/>
    </xf>
    <xf numFmtId="0" fontId="22" fillId="2" borderId="0" xfId="0" applyFont="1" applyFill="1" applyAlignment="1">
      <alignment horizontal="center"/>
    </xf>
    <xf numFmtId="0" fontId="25" fillId="2" borderId="0" xfId="0" applyFont="1" applyFill="1"/>
    <xf numFmtId="165" fontId="11" fillId="2" borderId="0" xfId="1" applyNumberFormat="1" applyFont="1" applyFill="1" applyAlignment="1">
      <alignment horizontal="left" vertical="top" wrapText="1"/>
    </xf>
    <xf numFmtId="0" fontId="11" fillId="2" borderId="0" xfId="0" applyFont="1" applyFill="1" applyAlignment="1">
      <alignment horizontal="left" vertical="top" wrapText="1" indent="3"/>
    </xf>
    <xf numFmtId="0" fontId="4" fillId="2" borderId="0" xfId="0" applyFont="1" applyFill="1" applyAlignment="1">
      <alignment vertical="center" wrapText="1"/>
    </xf>
    <xf numFmtId="0" fontId="4" fillId="2" borderId="0" xfId="0" applyFont="1" applyFill="1" applyAlignment="1">
      <alignment vertical="center"/>
    </xf>
    <xf numFmtId="165" fontId="11" fillId="4" borderId="0" xfId="1" applyNumberFormat="1" applyFont="1" applyFill="1" applyAlignment="1">
      <alignment horizontal="left" vertical="top" wrapText="1"/>
    </xf>
    <xf numFmtId="165" fontId="11" fillId="2" borderId="0" xfId="1" applyNumberFormat="1" applyFont="1" applyFill="1" applyAlignment="1">
      <alignment horizontal="right" vertical="top" wrapText="1"/>
    </xf>
    <xf numFmtId="0" fontId="17" fillId="2" borderId="0" xfId="0" applyFont="1" applyFill="1" applyAlignment="1">
      <alignment vertical="center" wrapText="1"/>
    </xf>
    <xf numFmtId="0" fontId="19" fillId="2" borderId="1" xfId="0" applyFont="1" applyFill="1" applyBorder="1" applyAlignment="1">
      <alignment horizontal="center" vertical="center"/>
    </xf>
    <xf numFmtId="0" fontId="11" fillId="4" borderId="0" xfId="0" applyFont="1" applyFill="1" applyBorder="1" applyAlignment="1">
      <alignment horizontal="left" vertical="center"/>
    </xf>
    <xf numFmtId="3" fontId="19" fillId="2" borderId="0" xfId="0" applyNumberFormat="1" applyFont="1" applyFill="1" applyBorder="1" applyAlignment="1">
      <alignment vertical="center" wrapText="1"/>
    </xf>
    <xf numFmtId="0" fontId="23" fillId="2" borderId="0" xfId="0" applyFont="1" applyFill="1" applyBorder="1" applyAlignment="1">
      <alignment vertical="center" wrapText="1"/>
    </xf>
    <xf numFmtId="0" fontId="23" fillId="2" borderId="0" xfId="0" applyFont="1" applyFill="1" applyBorder="1" applyAlignment="1">
      <alignment horizontal="left" vertical="center" wrapText="1" indent="1"/>
    </xf>
    <xf numFmtId="0" fontId="23" fillId="2" borderId="0" xfId="0" applyFont="1" applyFill="1" applyBorder="1" applyAlignment="1">
      <alignment horizontal="left" wrapText="1" indent="1"/>
    </xf>
    <xf numFmtId="0" fontId="19" fillId="2" borderId="1" xfId="0" applyFont="1" applyFill="1" applyBorder="1" applyAlignment="1">
      <alignment vertical="center" wrapText="1"/>
    </xf>
    <xf numFmtId="0" fontId="19" fillId="2" borderId="1" xfId="0" applyFont="1" applyFill="1" applyBorder="1" applyAlignment="1">
      <alignment horizontal="center" wrapText="1"/>
    </xf>
    <xf numFmtId="0" fontId="19" fillId="2" borderId="1" xfId="0" applyFont="1" applyFill="1" applyBorder="1" applyAlignment="1">
      <alignment wrapText="1"/>
    </xf>
    <xf numFmtId="3" fontId="19" fillId="2" borderId="1" xfId="0" applyNumberFormat="1" applyFont="1" applyFill="1" applyBorder="1" applyAlignment="1">
      <alignment wrapText="1"/>
    </xf>
    <xf numFmtId="0" fontId="11" fillId="2" borderId="0" xfId="0" applyFont="1" applyFill="1" applyBorder="1" applyAlignment="1">
      <alignment wrapText="1"/>
    </xf>
    <xf numFmtId="0" fontId="19" fillId="2" borderId="1" xfId="0" applyFont="1" applyFill="1" applyBorder="1" applyAlignment="1">
      <alignment horizontal="left" wrapText="1"/>
    </xf>
    <xf numFmtId="0" fontId="22" fillId="0" borderId="0" xfId="5" applyFont="1" applyFill="1" applyBorder="1" applyAlignment="1"/>
    <xf numFmtId="0" fontId="10" fillId="2" borderId="5" xfId="0" applyFont="1" applyFill="1" applyBorder="1" applyAlignment="1">
      <alignment horizontal="center" vertical="center"/>
    </xf>
    <xf numFmtId="0" fontId="23" fillId="2" borderId="0" xfId="0" applyFont="1" applyFill="1" applyBorder="1" applyAlignment="1">
      <alignment horizontal="left"/>
    </xf>
    <xf numFmtId="0" fontId="22" fillId="2" borderId="1" xfId="0" applyFont="1" applyFill="1" applyBorder="1" applyAlignment="1">
      <alignment horizontal="center"/>
    </xf>
    <xf numFmtId="0" fontId="22" fillId="2" borderId="1" xfId="0" applyFont="1" applyFill="1" applyBorder="1" applyAlignment="1">
      <alignment horizontal="left"/>
    </xf>
    <xf numFmtId="165" fontId="11" fillId="2" borderId="1" xfId="1" applyNumberFormat="1" applyFont="1" applyFill="1" applyBorder="1" applyAlignment="1">
      <alignment horizontal="left" vertical="top" wrapText="1"/>
    </xf>
    <xf numFmtId="0" fontId="19" fillId="2" borderId="1" xfId="0" applyFont="1" applyFill="1" applyBorder="1" applyAlignment="1">
      <alignment horizontal="center"/>
    </xf>
    <xf numFmtId="0" fontId="19" fillId="2" borderId="1" xfId="0" applyFont="1" applyFill="1" applyBorder="1" applyAlignment="1">
      <alignment horizontal="left"/>
    </xf>
    <xf numFmtId="0" fontId="11" fillId="5" borderId="1" xfId="0" applyFont="1" applyFill="1" applyBorder="1" applyAlignment="1">
      <alignment horizontal="left" vertical="top" wrapText="1"/>
    </xf>
    <xf numFmtId="165" fontId="11" fillId="5" borderId="0" xfId="1" applyNumberFormat="1" applyFont="1" applyFill="1" applyBorder="1" applyAlignment="1">
      <alignment horizontal="left" vertical="top" wrapText="1"/>
    </xf>
    <xf numFmtId="165" fontId="11" fillId="2" borderId="9" xfId="1" applyNumberFormat="1" applyFont="1" applyFill="1" applyBorder="1" applyAlignment="1">
      <alignment horizontal="left" vertical="top" wrapText="1"/>
    </xf>
    <xf numFmtId="165" fontId="11" fillId="2" borderId="9" xfId="1" applyNumberFormat="1" applyFont="1" applyFill="1" applyBorder="1" applyAlignment="1">
      <alignment horizontal="left" vertical="top" wrapText="1" indent="2"/>
    </xf>
    <xf numFmtId="165" fontId="10" fillId="2" borderId="11" xfId="1" applyNumberFormat="1" applyFont="1" applyFill="1" applyBorder="1" applyAlignment="1">
      <alignment horizontal="left" vertical="top" wrapText="1" indent="2"/>
    </xf>
    <xf numFmtId="165" fontId="23" fillId="0" borderId="0" xfId="1" applyNumberFormat="1" applyFont="1" applyFill="1" applyBorder="1" applyAlignment="1">
      <alignment horizontal="center" vertical="center"/>
    </xf>
    <xf numFmtId="9" fontId="22" fillId="0" borderId="5" xfId="3" applyFont="1" applyFill="1" applyBorder="1" applyAlignment="1">
      <alignment horizontal="right" vertical="center"/>
    </xf>
    <xf numFmtId="167" fontId="19" fillId="4" borderId="0" xfId="5" applyNumberFormat="1" applyFont="1" applyFill="1" applyBorder="1" applyAlignment="1">
      <alignment horizontal="right" vertical="center"/>
    </xf>
    <xf numFmtId="0" fontId="17" fillId="2" borderId="0" xfId="0" applyFont="1" applyFill="1" applyAlignment="1">
      <alignment vertical="center"/>
    </xf>
    <xf numFmtId="0" fontId="19" fillId="10" borderId="0" xfId="0" applyFont="1" applyFill="1"/>
    <xf numFmtId="168" fontId="19" fillId="0" borderId="0" xfId="0" applyNumberFormat="1" applyFont="1"/>
    <xf numFmtId="0" fontId="19" fillId="0" borderId="0" xfId="0" quotePrefix="1" applyFont="1" applyAlignment="1">
      <alignment horizontal="left"/>
    </xf>
    <xf numFmtId="0" fontId="19" fillId="0" borderId="2" xfId="0" quotePrefix="1" applyFont="1" applyBorder="1" applyAlignment="1">
      <alignment horizontal="left"/>
    </xf>
    <xf numFmtId="168" fontId="19" fillId="0" borderId="2" xfId="0" applyNumberFormat="1" applyFont="1" applyBorder="1"/>
    <xf numFmtId="0" fontId="19" fillId="10" borderId="2" xfId="0" applyFont="1" applyFill="1" applyBorder="1"/>
    <xf numFmtId="14" fontId="4" fillId="0" borderId="0" xfId="0" applyNumberFormat="1" applyFont="1" applyAlignment="1">
      <alignment horizontal="left" vertical="center"/>
    </xf>
    <xf numFmtId="14" fontId="21" fillId="2" borderId="0" xfId="0" applyNumberFormat="1" applyFont="1" applyFill="1" applyAlignment="1">
      <alignment horizontal="left" vertical="center"/>
    </xf>
    <xf numFmtId="1" fontId="21" fillId="2" borderId="0" xfId="0" applyNumberFormat="1" applyFont="1" applyFill="1" applyAlignment="1">
      <alignment horizontal="left" vertical="center"/>
    </xf>
    <xf numFmtId="0" fontId="3" fillId="2" borderId="0" xfId="0" applyFont="1" applyFill="1"/>
    <xf numFmtId="0" fontId="5" fillId="0" borderId="0" xfId="0" applyFont="1" applyAlignment="1">
      <alignment horizontal="center" vertical="center" wrapText="1"/>
    </xf>
    <xf numFmtId="0" fontId="4" fillId="0" borderId="0" xfId="0" applyFont="1" applyAlignment="1">
      <alignment horizontal="center" wrapText="1"/>
    </xf>
    <xf numFmtId="0" fontId="19" fillId="11" borderId="0" xfId="0" applyFont="1" applyFill="1"/>
    <xf numFmtId="1" fontId="19" fillId="0" borderId="0" xfId="0" applyNumberFormat="1" applyFont="1"/>
    <xf numFmtId="0" fontId="19" fillId="0" borderId="0" xfId="0" applyFont="1"/>
    <xf numFmtId="0" fontId="25" fillId="0" borderId="0" xfId="0" applyFont="1"/>
    <xf numFmtId="168" fontId="22" fillId="0" borderId="2" xfId="0" applyNumberFormat="1" applyFont="1" applyBorder="1"/>
    <xf numFmtId="0" fontId="19" fillId="0" borderId="33" xfId="0" applyFont="1" applyBorder="1"/>
    <xf numFmtId="168" fontId="19" fillId="0" borderId="33" xfId="0" applyNumberFormat="1" applyFont="1" applyBorder="1"/>
    <xf numFmtId="1" fontId="13" fillId="2" borderId="0" xfId="0" applyNumberFormat="1" applyFont="1" applyFill="1" applyBorder="1" applyAlignment="1">
      <alignment horizontal="left" vertical="top" wrapText="1"/>
    </xf>
    <xf numFmtId="0" fontId="42" fillId="2" borderId="0" xfId="0" applyFont="1" applyFill="1"/>
    <xf numFmtId="0" fontId="10" fillId="2" borderId="0" xfId="0" applyFont="1" applyFill="1" applyAlignment="1">
      <alignment horizontal="left" vertical="top" wrapText="1"/>
    </xf>
    <xf numFmtId="0" fontId="19" fillId="4" borderId="0" xfId="0" applyFont="1" applyFill="1" applyAlignment="1">
      <alignment horizontal="left" vertical="top" wrapText="1"/>
    </xf>
    <xf numFmtId="165" fontId="22" fillId="2" borderId="4" xfId="1" applyNumberFormat="1" applyFont="1" applyFill="1" applyBorder="1" applyAlignment="1">
      <alignment horizontal="left" vertical="top" wrapText="1"/>
    </xf>
    <xf numFmtId="165" fontId="19" fillId="2" borderId="4" xfId="1" applyNumberFormat="1" applyFont="1" applyFill="1" applyBorder="1" applyAlignment="1">
      <alignment horizontal="left" vertical="top" wrapText="1"/>
    </xf>
    <xf numFmtId="165" fontId="19" fillId="4" borderId="0" xfId="1" applyNumberFormat="1" applyFont="1" applyFill="1" applyBorder="1" applyAlignment="1">
      <alignment horizontal="left" vertical="top" wrapText="1"/>
    </xf>
    <xf numFmtId="0" fontId="9" fillId="3" borderId="0" xfId="0" applyFont="1" applyFill="1" applyAlignment="1">
      <alignment vertical="center"/>
    </xf>
    <xf numFmtId="1" fontId="14" fillId="2" borderId="4" xfId="0" applyNumberFormat="1" applyFont="1" applyFill="1" applyBorder="1" applyAlignment="1">
      <alignment horizontal="center" vertical="top" wrapText="1"/>
    </xf>
    <xf numFmtId="0" fontId="11" fillId="2" borderId="4" xfId="0" applyFont="1" applyFill="1" applyBorder="1" applyAlignment="1">
      <alignment horizontal="left" vertical="top" wrapText="1"/>
    </xf>
    <xf numFmtId="165" fontId="19" fillId="2" borderId="4" xfId="1" applyNumberFormat="1" applyFont="1" applyFill="1" applyBorder="1" applyAlignment="1">
      <alignment horizontal="right" vertical="top" wrapText="1"/>
    </xf>
    <xf numFmtId="1" fontId="14" fillId="2" borderId="0" xfId="0" applyNumberFormat="1" applyFont="1" applyFill="1" applyAlignment="1">
      <alignment horizontal="center" vertical="top" wrapText="1"/>
    </xf>
    <xf numFmtId="0" fontId="15" fillId="2" borderId="0" xfId="0" applyFont="1" applyFill="1" applyAlignment="1">
      <alignment horizontal="left" vertical="top" wrapText="1"/>
    </xf>
    <xf numFmtId="165" fontId="22" fillId="2" borderId="4" xfId="1" applyNumberFormat="1" applyFont="1" applyFill="1" applyBorder="1" applyAlignment="1">
      <alignment horizontal="right" vertical="top" wrapText="1"/>
    </xf>
    <xf numFmtId="165" fontId="5" fillId="2" borderId="0" xfId="0" applyNumberFormat="1" applyFont="1" applyFill="1"/>
    <xf numFmtId="165" fontId="0" fillId="0" borderId="0" xfId="1" applyNumberFormat="1" applyFont="1"/>
    <xf numFmtId="0" fontId="0" fillId="0" borderId="0" xfId="0" applyAlignment="1">
      <alignment horizontal="center"/>
    </xf>
    <xf numFmtId="165" fontId="17" fillId="2" borderId="0" xfId="1" applyNumberFormat="1" applyFont="1" applyFill="1" applyBorder="1" applyAlignment="1">
      <alignment vertical="center"/>
    </xf>
    <xf numFmtId="0" fontId="19" fillId="2" borderId="0" xfId="0" quotePrefix="1" applyFont="1" applyFill="1"/>
    <xf numFmtId="165" fontId="19" fillId="2" borderId="0" xfId="1" applyNumberFormat="1" applyFont="1" applyFill="1" applyBorder="1" applyAlignment="1">
      <alignment horizontal="center"/>
    </xf>
    <xf numFmtId="168" fontId="19" fillId="2" borderId="0" xfId="0" applyNumberFormat="1" applyFont="1" applyFill="1" applyAlignment="1">
      <alignment horizontal="center"/>
    </xf>
    <xf numFmtId="1" fontId="13" fillId="2" borderId="0" xfId="0" applyNumberFormat="1" applyFont="1" applyFill="1" applyBorder="1" applyAlignment="1">
      <alignment horizontal="center" vertical="top" wrapText="1"/>
    </xf>
    <xf numFmtId="0" fontId="19" fillId="2" borderId="0" xfId="0" applyFont="1" applyFill="1" applyAlignment="1">
      <alignment vertical="center" wrapText="1"/>
    </xf>
    <xf numFmtId="0" fontId="11" fillId="2" borderId="0" xfId="0" applyFont="1" applyFill="1" applyAlignment="1">
      <alignment vertical="center" wrapText="1"/>
    </xf>
    <xf numFmtId="164" fontId="19" fillId="2" borderId="0" xfId="7" applyNumberFormat="1" applyFont="1" applyFill="1" applyBorder="1" applyAlignment="1">
      <alignment vertical="center" wrapText="1"/>
    </xf>
    <xf numFmtId="0" fontId="28" fillId="2" borderId="0" xfId="0" applyFont="1" applyFill="1" applyAlignment="1">
      <alignment vertical="center" wrapText="1"/>
    </xf>
    <xf numFmtId="0" fontId="15" fillId="5" borderId="0" xfId="0" applyFont="1" applyFill="1" applyAlignment="1">
      <alignment vertical="center" wrapText="1"/>
    </xf>
    <xf numFmtId="0" fontId="19" fillId="2" borderId="0" xfId="0" applyFont="1" applyFill="1" applyAlignment="1">
      <alignment horizontal="center" vertical="center"/>
    </xf>
    <xf numFmtId="0" fontId="19" fillId="2" borderId="0" xfId="0" applyFont="1" applyFill="1" applyAlignment="1">
      <alignment horizontal="right" vertical="center" wrapText="1"/>
    </xf>
    <xf numFmtId="0" fontId="11" fillId="2" borderId="0" xfId="0" applyFont="1" applyFill="1" applyAlignment="1">
      <alignment horizontal="right" vertical="center" wrapText="1"/>
    </xf>
    <xf numFmtId="0" fontId="16" fillId="2" borderId="0" xfId="0" applyFont="1" applyFill="1"/>
    <xf numFmtId="9" fontId="11" fillId="2" borderId="0" xfId="0" applyNumberFormat="1" applyFont="1" applyFill="1" applyAlignment="1">
      <alignment horizontal="right" vertical="center" wrapText="1"/>
    </xf>
    <xf numFmtId="164" fontId="11" fillId="2" borderId="0" xfId="7" applyNumberFormat="1" applyFont="1" applyFill="1" applyBorder="1" applyAlignment="1">
      <alignment horizontal="left" vertical="center" wrapText="1"/>
    </xf>
    <xf numFmtId="175" fontId="11" fillId="2" borderId="0" xfId="0" applyNumberFormat="1" applyFont="1" applyFill="1" applyAlignment="1">
      <alignment horizontal="left" vertical="center" wrapText="1"/>
    </xf>
    <xf numFmtId="0" fontId="11" fillId="2" borderId="0" xfId="0" applyFont="1" applyFill="1" applyAlignment="1">
      <alignment horizontal="left" vertical="center" wrapText="1"/>
    </xf>
    <xf numFmtId="14" fontId="11" fillId="2" borderId="0" xfId="7" applyNumberFormat="1" applyFont="1" applyFill="1" applyBorder="1" applyAlignment="1">
      <alignment horizontal="left" vertical="center" wrapText="1"/>
    </xf>
    <xf numFmtId="0" fontId="11" fillId="2" borderId="0" xfId="0" quotePrefix="1" applyFont="1" applyFill="1" applyAlignment="1">
      <alignment horizontal="left" vertical="center" wrapText="1"/>
    </xf>
    <xf numFmtId="0" fontId="15" fillId="5" borderId="0" xfId="0" applyFont="1" applyFill="1" applyAlignment="1">
      <alignment horizontal="center" vertical="center" wrapText="1"/>
    </xf>
    <xf numFmtId="0" fontId="11" fillId="2" borderId="0" xfId="7" applyNumberFormat="1" applyFont="1" applyFill="1" applyBorder="1" applyAlignment="1">
      <alignment horizontal="left" vertical="center" wrapText="1"/>
    </xf>
    <xf numFmtId="0" fontId="19" fillId="2" borderId="2" xfId="0" applyFont="1" applyFill="1" applyBorder="1" applyAlignment="1">
      <alignment vertical="center" wrapText="1"/>
    </xf>
    <xf numFmtId="0" fontId="11" fillId="2" borderId="0" xfId="0" applyFont="1" applyFill="1" applyBorder="1" applyAlignment="1">
      <alignment horizontal="left" vertical="center" wrapText="1"/>
    </xf>
    <xf numFmtId="174" fontId="22" fillId="2" borderId="10" xfId="1" applyNumberFormat="1" applyFont="1" applyFill="1" applyBorder="1" applyAlignment="1">
      <alignment horizontal="right"/>
    </xf>
    <xf numFmtId="174" fontId="13" fillId="0" borderId="10" xfId="1" applyNumberFormat="1" applyFont="1" applyBorder="1" applyAlignment="1">
      <alignment horizontal="right" vertical="center" wrapText="1"/>
    </xf>
    <xf numFmtId="174" fontId="13" fillId="0" borderId="7" xfId="1" applyNumberFormat="1" applyFont="1" applyBorder="1" applyAlignment="1">
      <alignment horizontal="right" vertical="center" wrapText="1"/>
    </xf>
    <xf numFmtId="174" fontId="13" fillId="0" borderId="13" xfId="1" applyNumberFormat="1" applyFont="1" applyBorder="1" applyAlignment="1">
      <alignment horizontal="right" vertical="center" wrapText="1"/>
    </xf>
    <xf numFmtId="0" fontId="19" fillId="2" borderId="12" xfId="0" applyFont="1" applyFill="1" applyBorder="1" applyAlignment="1">
      <alignment horizontal="left"/>
    </xf>
    <xf numFmtId="174" fontId="13" fillId="0" borderId="4" xfId="1" applyNumberFormat="1" applyFont="1" applyBorder="1" applyAlignment="1">
      <alignment horizontal="right" vertical="center" wrapText="1"/>
    </xf>
    <xf numFmtId="174" fontId="14" fillId="0" borderId="0" xfId="1" applyNumberFormat="1" applyFont="1" applyBorder="1" applyAlignment="1">
      <alignment horizontal="right" vertical="center" wrapText="1"/>
    </xf>
    <xf numFmtId="174" fontId="19" fillId="2" borderId="34" xfId="1" applyNumberFormat="1" applyFont="1" applyFill="1" applyBorder="1" applyAlignment="1">
      <alignment horizontal="right"/>
    </xf>
    <xf numFmtId="174" fontId="19" fillId="2" borderId="14" xfId="1" applyNumberFormat="1" applyFont="1" applyFill="1" applyBorder="1" applyAlignment="1">
      <alignment horizontal="right"/>
    </xf>
    <xf numFmtId="174" fontId="19" fillId="2" borderId="35" xfId="1" applyNumberFormat="1" applyFont="1" applyFill="1" applyBorder="1" applyAlignment="1">
      <alignment horizontal="right"/>
    </xf>
    <xf numFmtId="174" fontId="13" fillId="13" borderId="10" xfId="1" applyNumberFormat="1" applyFont="1" applyFill="1" applyBorder="1" applyAlignment="1">
      <alignment horizontal="right" vertical="center" wrapText="1"/>
    </xf>
    <xf numFmtId="174" fontId="13" fillId="13" borderId="4" xfId="1" applyNumberFormat="1" applyFont="1" applyFill="1" applyBorder="1" applyAlignment="1">
      <alignment horizontal="right" vertical="center" wrapText="1"/>
    </xf>
    <xf numFmtId="174" fontId="13" fillId="13" borderId="13" xfId="1" applyNumberFormat="1" applyFont="1" applyFill="1" applyBorder="1" applyAlignment="1">
      <alignment horizontal="right" vertical="center" wrapText="1"/>
    </xf>
    <xf numFmtId="174" fontId="14" fillId="13" borderId="9" xfId="1" applyNumberFormat="1" applyFont="1" applyFill="1" applyBorder="1" applyAlignment="1">
      <alignment horizontal="right" vertical="center" wrapText="1"/>
    </xf>
    <xf numFmtId="174" fontId="14" fillId="13" borderId="0" xfId="1" applyNumberFormat="1" applyFont="1" applyFill="1" applyBorder="1" applyAlignment="1">
      <alignment horizontal="right" vertical="center" wrapText="1"/>
    </xf>
    <xf numFmtId="174" fontId="14" fillId="13" borderId="12" xfId="1" applyNumberFormat="1" applyFont="1" applyFill="1" applyBorder="1" applyAlignment="1">
      <alignment horizontal="right" vertical="center" wrapText="1"/>
    </xf>
    <xf numFmtId="174" fontId="22" fillId="2" borderId="10" xfId="1" applyNumberFormat="1" applyFont="1" applyFill="1" applyBorder="1" applyAlignment="1">
      <alignment horizontal="right" vertical="center"/>
    </xf>
    <xf numFmtId="1" fontId="13" fillId="2" borderId="0" xfId="0" applyNumberFormat="1" applyFont="1" applyFill="1" applyBorder="1" applyAlignment="1">
      <alignment horizontal="center" vertical="center" wrapText="1"/>
    </xf>
    <xf numFmtId="0" fontId="11" fillId="2" borderId="0" xfId="0" applyFont="1" applyFill="1" applyBorder="1" applyAlignment="1">
      <alignment vertical="top" wrapText="1"/>
    </xf>
    <xf numFmtId="165" fontId="10" fillId="2" borderId="0" xfId="1" applyNumberFormat="1" applyFont="1" applyFill="1" applyBorder="1" applyAlignment="1">
      <alignment horizontal="left" vertical="top" wrapText="1"/>
    </xf>
    <xf numFmtId="165" fontId="11" fillId="2" borderId="0" xfId="1" applyNumberFormat="1" applyFont="1" applyFill="1" applyBorder="1" applyAlignment="1">
      <alignment vertical="top" wrapText="1"/>
    </xf>
    <xf numFmtId="165" fontId="15" fillId="2" borderId="0" xfId="1" applyNumberFormat="1" applyFont="1" applyFill="1" applyBorder="1" applyAlignment="1">
      <alignment horizontal="left" vertical="top" wrapText="1" indent="1"/>
    </xf>
    <xf numFmtId="165" fontId="22" fillId="2" borderId="5" xfId="1" applyNumberFormat="1" applyFont="1" applyFill="1" applyBorder="1" applyAlignment="1">
      <alignment horizontal="left" vertical="top" wrapText="1"/>
    </xf>
    <xf numFmtId="165" fontId="19" fillId="12" borderId="0" xfId="1" applyNumberFormat="1" applyFont="1" applyFill="1" applyBorder="1" applyAlignment="1">
      <alignment horizontal="left" vertical="top" wrapText="1"/>
    </xf>
    <xf numFmtId="165" fontId="11" fillId="12" borderId="0" xfId="1" applyNumberFormat="1" applyFont="1" applyFill="1" applyBorder="1" applyAlignment="1">
      <alignment vertical="top" wrapText="1"/>
    </xf>
    <xf numFmtId="0" fontId="4" fillId="3" borderId="0" xfId="0" applyFont="1" applyFill="1" applyAlignment="1">
      <alignment horizontal="center" vertical="center" wrapText="1"/>
    </xf>
    <xf numFmtId="14" fontId="21" fillId="0" borderId="0" xfId="0" applyNumberFormat="1" applyFont="1" applyAlignment="1">
      <alignment horizontal="left" vertical="center"/>
    </xf>
    <xf numFmtId="0" fontId="22" fillId="0" borderId="0" xfId="0" applyFont="1" applyFill="1" applyAlignment="1">
      <alignment wrapText="1"/>
    </xf>
    <xf numFmtId="0" fontId="22" fillId="0" borderId="2" xfId="0" applyFont="1" applyFill="1" applyBorder="1" applyAlignment="1">
      <alignment wrapText="1"/>
    </xf>
    <xf numFmtId="0" fontId="19" fillId="2" borderId="0" xfId="14" applyFont="1" applyFill="1" applyAlignment="1">
      <alignment horizontal="left" vertical="center" wrapText="1"/>
    </xf>
    <xf numFmtId="0" fontId="11" fillId="2" borderId="0" xfId="14" applyFont="1" applyFill="1" applyAlignment="1">
      <alignment horizontal="left" vertical="center" wrapText="1"/>
    </xf>
    <xf numFmtId="0" fontId="19" fillId="2" borderId="0" xfId="14" applyFont="1" applyFill="1" applyAlignment="1">
      <alignment vertical="center" wrapText="1"/>
    </xf>
    <xf numFmtId="0" fontId="15" fillId="2" borderId="0" xfId="0" applyFont="1" applyFill="1" applyAlignment="1">
      <alignment horizontal="left" vertical="top" wrapText="1" indent="1"/>
    </xf>
    <xf numFmtId="165" fontId="11" fillId="14" borderId="0" xfId="1" applyNumberFormat="1" applyFont="1" applyFill="1" applyAlignment="1">
      <alignment horizontal="right" vertical="top" wrapText="1"/>
    </xf>
    <xf numFmtId="165" fontId="11" fillId="14" borderId="0" xfId="1" applyNumberFormat="1" applyFont="1" applyFill="1" applyAlignment="1">
      <alignment horizontal="left" vertical="top" wrapText="1"/>
    </xf>
    <xf numFmtId="0" fontId="11" fillId="2" borderId="2" xfId="0" applyFont="1" applyFill="1" applyBorder="1" applyAlignment="1">
      <alignment horizontal="left" vertical="top" wrapText="1"/>
    </xf>
    <xf numFmtId="165" fontId="11" fillId="2" borderId="2" xfId="1" applyNumberFormat="1" applyFont="1" applyFill="1" applyBorder="1" applyAlignment="1">
      <alignment horizontal="left" vertical="top" wrapText="1"/>
    </xf>
    <xf numFmtId="0" fontId="19" fillId="2" borderId="0" xfId="0" applyFont="1" applyFill="1" applyAlignment="1">
      <alignment horizontal="left" vertical="center"/>
    </xf>
    <xf numFmtId="0" fontId="19" fillId="2" borderId="1" xfId="0" applyFont="1" applyFill="1" applyBorder="1" applyAlignment="1">
      <alignment horizontal="left" vertical="center"/>
    </xf>
    <xf numFmtId="165" fontId="11" fillId="5" borderId="1" xfId="1" applyNumberFormat="1" applyFont="1" applyFill="1" applyBorder="1" applyAlignment="1">
      <alignment horizontal="left" vertical="top" wrapText="1"/>
    </xf>
    <xf numFmtId="0" fontId="19" fillId="2" borderId="0" xfId="0" applyFont="1" applyFill="1" applyAlignment="1">
      <alignment horizontal="left"/>
    </xf>
    <xf numFmtId="0" fontId="11" fillId="0" borderId="23" xfId="12" applyFont="1" applyBorder="1" applyAlignment="1">
      <alignment horizontal="left" vertical="center" wrapText="1"/>
    </xf>
    <xf numFmtId="0" fontId="11" fillId="0" borderId="23" xfId="5" applyFont="1" applyBorder="1" applyAlignment="1">
      <alignment horizontal="left" vertical="center" wrapText="1"/>
    </xf>
    <xf numFmtId="0" fontId="19" fillId="0" borderId="5" xfId="5" applyFont="1" applyBorder="1" applyAlignment="1">
      <alignment horizontal="left" vertical="center"/>
    </xf>
    <xf numFmtId="173" fontId="19" fillId="2" borderId="1" xfId="3" applyNumberFormat="1" applyFont="1" applyFill="1" applyBorder="1" applyAlignment="1">
      <alignment horizontal="right" vertical="top" wrapText="1"/>
    </xf>
    <xf numFmtId="9" fontId="19" fillId="4" borderId="0" xfId="3" applyFont="1" applyFill="1" applyBorder="1" applyAlignment="1">
      <alignment horizontal="left" vertical="top" wrapText="1"/>
    </xf>
    <xf numFmtId="173" fontId="19" fillId="2" borderId="0" xfId="3" applyNumberFormat="1" applyFont="1" applyFill="1" applyBorder="1" applyAlignment="1">
      <alignment horizontal="right" vertical="top" wrapText="1"/>
    </xf>
    <xf numFmtId="173" fontId="19" fillId="4" borderId="0" xfId="3" applyNumberFormat="1" applyFont="1" applyFill="1" applyBorder="1" applyAlignment="1">
      <alignment horizontal="left" vertical="top" wrapText="1"/>
    </xf>
    <xf numFmtId="9" fontId="19" fillId="2" borderId="0" xfId="3" applyNumberFormat="1" applyFont="1" applyFill="1" applyBorder="1"/>
    <xf numFmtId="9" fontId="19" fillId="2" borderId="0" xfId="0" applyNumberFormat="1" applyFont="1" applyFill="1" applyBorder="1"/>
    <xf numFmtId="9" fontId="9" fillId="3" borderId="0" xfId="0" applyNumberFormat="1" applyFont="1" applyFill="1" applyBorder="1" applyAlignment="1">
      <alignment horizontal="center" vertical="center" wrapText="1"/>
    </xf>
    <xf numFmtId="0" fontId="9" fillId="3" borderId="0" xfId="0" applyFont="1" applyFill="1"/>
    <xf numFmtId="10" fontId="11" fillId="2" borderId="0" xfId="3" applyNumberFormat="1" applyFont="1" applyFill="1" applyBorder="1" applyAlignment="1">
      <alignment horizontal="right" vertical="top" wrapText="1"/>
    </xf>
    <xf numFmtId="10" fontId="19" fillId="2" borderId="0" xfId="3" applyNumberFormat="1" applyFont="1" applyFill="1" applyBorder="1" applyAlignment="1">
      <alignment horizontal="right" vertical="top" wrapText="1"/>
    </xf>
    <xf numFmtId="10" fontId="22" fillId="2" borderId="5" xfId="3" applyNumberFormat="1" applyFont="1" applyFill="1" applyBorder="1" applyAlignment="1">
      <alignment horizontal="right" vertical="top" wrapText="1"/>
    </xf>
    <xf numFmtId="10" fontId="19" fillId="2" borderId="0" xfId="3" applyNumberFormat="1" applyFont="1" applyFill="1" applyBorder="1" applyAlignment="1">
      <alignment horizontal="right"/>
    </xf>
    <xf numFmtId="176" fontId="22" fillId="2" borderId="4" xfId="3" applyNumberFormat="1" applyFont="1" applyFill="1" applyBorder="1" applyAlignment="1">
      <alignment wrapText="1"/>
    </xf>
    <xf numFmtId="9" fontId="22" fillId="2" borderId="4" xfId="3" applyFont="1" applyFill="1" applyBorder="1" applyAlignment="1">
      <alignment wrapText="1"/>
    </xf>
    <xf numFmtId="176" fontId="19" fillId="2" borderId="0" xfId="3" applyNumberFormat="1" applyFont="1" applyFill="1"/>
    <xf numFmtId="177" fontId="19" fillId="2" borderId="0" xfId="3" applyNumberFormat="1" applyFont="1" applyFill="1" applyBorder="1"/>
    <xf numFmtId="177" fontId="22" fillId="2" borderId="5" xfId="3" applyNumberFormat="1" applyFont="1" applyFill="1" applyBorder="1"/>
    <xf numFmtId="0" fontId="10" fillId="2" borderId="0" xfId="0" applyFont="1" applyFill="1" applyAlignment="1">
      <alignment horizontal="left" vertical="top"/>
    </xf>
    <xf numFmtId="165" fontId="19" fillId="14" borderId="0" xfId="1" applyNumberFormat="1" applyFont="1" applyFill="1" applyBorder="1" applyAlignment="1">
      <alignment horizontal="center" vertical="top" wrapText="1"/>
    </xf>
    <xf numFmtId="165" fontId="11" fillId="2" borderId="0" xfId="1" applyNumberFormat="1" applyFont="1" applyFill="1" applyBorder="1" applyAlignment="1">
      <alignment horizontal="left" vertical="center" wrapText="1"/>
    </xf>
    <xf numFmtId="165" fontId="11" fillId="2" borderId="0" xfId="1" applyNumberFormat="1" applyFont="1" applyFill="1" applyBorder="1" applyAlignment="1">
      <alignment vertical="center" wrapText="1"/>
    </xf>
    <xf numFmtId="165" fontId="11" fillId="2" borderId="0" xfId="1" applyNumberFormat="1" applyFont="1" applyFill="1" applyBorder="1" applyAlignment="1">
      <alignment horizontal="left" vertical="center"/>
    </xf>
    <xf numFmtId="165" fontId="11" fillId="2" borderId="4" xfId="1" applyNumberFormat="1" applyFont="1" applyFill="1" applyBorder="1" applyAlignment="1">
      <alignment horizontal="left" vertical="center" wrapText="1"/>
    </xf>
    <xf numFmtId="10" fontId="11" fillId="2" borderId="0" xfId="3" applyNumberFormat="1" applyFont="1" applyFill="1" applyBorder="1" applyAlignment="1">
      <alignment horizontal="right" vertical="center"/>
    </xf>
    <xf numFmtId="10" fontId="11" fillId="2" borderId="1" xfId="3" applyNumberFormat="1" applyFont="1" applyFill="1" applyBorder="1" applyAlignment="1">
      <alignment horizontal="right" vertical="center"/>
    </xf>
    <xf numFmtId="3" fontId="19" fillId="2" borderId="0" xfId="0" applyNumberFormat="1" applyFont="1" applyFill="1" applyBorder="1" applyAlignment="1">
      <alignment horizontal="right" wrapText="1"/>
    </xf>
    <xf numFmtId="0" fontId="0" fillId="0" borderId="0" xfId="0" applyFill="1"/>
    <xf numFmtId="168" fontId="22" fillId="2" borderId="0" xfId="0" applyNumberFormat="1" applyFont="1" applyFill="1" applyBorder="1" applyAlignment="1">
      <alignment wrapText="1"/>
    </xf>
    <xf numFmtId="165" fontId="19" fillId="11" borderId="0" xfId="1" applyNumberFormat="1" applyFont="1" applyFill="1"/>
    <xf numFmtId="0" fontId="43" fillId="2" borderId="0" xfId="0" applyFont="1" applyFill="1"/>
    <xf numFmtId="0" fontId="44" fillId="3" borderId="0" xfId="0" applyFont="1" applyFill="1"/>
    <xf numFmtId="0" fontId="44" fillId="3" borderId="0" xfId="0" applyFont="1" applyFill="1" applyAlignment="1">
      <alignment vertical="center"/>
    </xf>
    <xf numFmtId="0" fontId="44" fillId="2" borderId="0" xfId="0" applyFont="1" applyFill="1"/>
    <xf numFmtId="0" fontId="6" fillId="2" borderId="0" xfId="0" applyFont="1" applyFill="1" applyAlignment="1">
      <alignment horizontal="center"/>
    </xf>
    <xf numFmtId="0" fontId="43" fillId="2" borderId="0" xfId="0" applyFont="1" applyFill="1" applyAlignment="1">
      <alignment horizontal="center" vertical="center"/>
    </xf>
    <xf numFmtId="0" fontId="6" fillId="2" borderId="0" xfId="0" applyFont="1" applyFill="1"/>
    <xf numFmtId="0" fontId="45" fillId="2" borderId="0" xfId="0" applyFont="1" applyFill="1"/>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6" fillId="2" borderId="0" xfId="0" applyFont="1" applyFill="1" applyBorder="1" applyAlignment="1">
      <alignment horizontal="center"/>
    </xf>
    <xf numFmtId="0" fontId="43" fillId="2" borderId="0" xfId="0" applyFont="1" applyFill="1" applyAlignment="1">
      <alignment horizontal="center" vertical="center" wrapText="1"/>
    </xf>
    <xf numFmtId="0" fontId="43" fillId="2" borderId="1" xfId="0"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43" fillId="2" borderId="0" xfId="0" applyFont="1" applyFill="1" applyAlignment="1">
      <alignment horizontal="center"/>
    </xf>
    <xf numFmtId="0" fontId="43" fillId="0" borderId="0" xfId="0" applyFont="1" applyFill="1"/>
    <xf numFmtId="0" fontId="6" fillId="2" borderId="0" xfId="0" applyFont="1" applyFill="1" applyBorder="1" applyAlignment="1">
      <alignment horizontal="center" vertical="center"/>
    </xf>
    <xf numFmtId="0" fontId="46" fillId="2" borderId="0" xfId="2" applyFont="1" applyFill="1" applyBorder="1" applyAlignment="1">
      <alignment horizontal="center" vertical="center" wrapText="1"/>
    </xf>
    <xf numFmtId="0" fontId="46" fillId="2" borderId="0" xfId="2" quotePrefix="1" applyFont="1" applyFill="1" applyAlignment="1">
      <alignment horizontal="center"/>
    </xf>
    <xf numFmtId="0" fontId="46" fillId="2" borderId="1" xfId="2" applyFont="1" applyFill="1" applyBorder="1" applyAlignment="1">
      <alignment horizontal="center" vertical="center" wrapText="1"/>
    </xf>
    <xf numFmtId="0" fontId="43" fillId="2" borderId="1" xfId="0" applyFont="1" applyFill="1" applyBorder="1"/>
    <xf numFmtId="165" fontId="15" fillId="14" borderId="0" xfId="1" applyNumberFormat="1" applyFont="1" applyFill="1" applyAlignment="1">
      <alignment horizontal="left" vertical="top" wrapText="1" indent="1"/>
    </xf>
    <xf numFmtId="165" fontId="15" fillId="2" borderId="0" xfId="1" applyNumberFormat="1" applyFont="1" applyFill="1" applyAlignment="1">
      <alignment horizontal="left" vertical="top" wrapText="1" indent="1"/>
    </xf>
    <xf numFmtId="165" fontId="19" fillId="2" borderId="1" xfId="0" applyNumberFormat="1" applyFont="1" applyFill="1" applyBorder="1"/>
    <xf numFmtId="0" fontId="4" fillId="2" borderId="0" xfId="0" applyFont="1" applyFill="1" applyBorder="1" applyAlignment="1"/>
    <xf numFmtId="0" fontId="4"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4" fillId="2" borderId="0" xfId="0" applyFont="1" applyFill="1" applyBorder="1" applyAlignment="1">
      <alignment horizontal="center"/>
    </xf>
    <xf numFmtId="165" fontId="11" fillId="2" borderId="0" xfId="1" applyNumberFormat="1" applyFont="1" applyFill="1" applyBorder="1" applyAlignment="1">
      <alignment horizontal="left" vertical="top" wrapText="1" indent="2"/>
    </xf>
    <xf numFmtId="0" fontId="22" fillId="2" borderId="0" xfId="0" applyFont="1" applyFill="1" applyBorder="1"/>
    <xf numFmtId="165" fontId="10" fillId="2" borderId="0" xfId="1" applyNumberFormat="1" applyFont="1" applyFill="1" applyBorder="1" applyAlignment="1">
      <alignment horizontal="left" vertical="top" wrapText="1" indent="2"/>
    </xf>
    <xf numFmtId="173" fontId="19" fillId="2" borderId="9" xfId="3" applyNumberFormat="1" applyFont="1" applyFill="1" applyBorder="1"/>
    <xf numFmtId="173" fontId="22" fillId="2" borderId="11" xfId="3" applyNumberFormat="1" applyFont="1" applyFill="1" applyBorder="1"/>
    <xf numFmtId="164" fontId="19" fillId="2" borderId="0" xfId="1" applyFont="1" applyFill="1"/>
    <xf numFmtId="0" fontId="9" fillId="3" borderId="0" xfId="0" applyFont="1" applyFill="1" applyAlignment="1">
      <alignment vertical="center" wrapText="1"/>
    </xf>
    <xf numFmtId="0" fontId="9" fillId="3" borderId="20" xfId="0" applyFont="1" applyFill="1" applyBorder="1" applyAlignment="1">
      <alignment horizontal="center" vertical="center" wrapText="1"/>
    </xf>
    <xf numFmtId="0" fontId="47" fillId="2" borderId="0" xfId="0" applyFont="1" applyFill="1" applyBorder="1" applyAlignment="1">
      <alignment horizontal="left" vertical="center" indent="1"/>
    </xf>
    <xf numFmtId="0" fontId="48" fillId="2" borderId="0" xfId="0" applyFont="1" applyFill="1" applyBorder="1" applyAlignment="1">
      <alignment horizontal="left" vertical="center" indent="3"/>
    </xf>
    <xf numFmtId="0" fontId="48" fillId="2" borderId="0" xfId="0" applyFont="1" applyFill="1" applyBorder="1" applyAlignment="1">
      <alignment horizontal="left" vertical="center" wrapText="1" indent="3"/>
    </xf>
    <xf numFmtId="0" fontId="49" fillId="2" borderId="0" xfId="0" applyFont="1" applyFill="1" applyBorder="1" applyAlignment="1">
      <alignment horizontal="left" vertical="center" indent="1"/>
    </xf>
    <xf numFmtId="0" fontId="50" fillId="2" borderId="0" xfId="0" applyFont="1" applyFill="1" applyBorder="1" applyAlignment="1">
      <alignment horizontal="left" vertical="center" wrapText="1"/>
    </xf>
    <xf numFmtId="0" fontId="49" fillId="2" borderId="0" xfId="0" applyFont="1" applyFill="1" applyBorder="1" applyAlignment="1">
      <alignment horizontal="left" vertical="center" wrapText="1" indent="1"/>
    </xf>
    <xf numFmtId="165" fontId="22" fillId="4" borderId="5" xfId="1" applyNumberFormat="1" applyFont="1" applyFill="1" applyBorder="1" applyAlignment="1">
      <alignment horizontal="left" vertical="top" wrapText="1"/>
    </xf>
    <xf numFmtId="0" fontId="50" fillId="2" borderId="0" xfId="0" applyFont="1" applyFill="1" applyBorder="1" applyAlignment="1">
      <alignment horizontal="left" vertical="center"/>
    </xf>
    <xf numFmtId="165" fontId="16" fillId="2" borderId="0" xfId="1" applyNumberFormat="1" applyFont="1" applyFill="1" applyBorder="1"/>
    <xf numFmtId="165" fontId="22" fillId="2" borderId="0" xfId="1" applyNumberFormat="1" applyFont="1" applyFill="1" applyBorder="1" applyAlignment="1">
      <alignment horizontal="left" vertical="top" wrapText="1"/>
    </xf>
    <xf numFmtId="0" fontId="9" fillId="3" borderId="18" xfId="0" applyFont="1" applyFill="1" applyBorder="1" applyAlignment="1">
      <alignment vertical="center" wrapText="1"/>
    </xf>
    <xf numFmtId="0" fontId="9" fillId="3" borderId="16" xfId="0" applyFont="1" applyFill="1" applyBorder="1" applyAlignment="1">
      <alignment vertical="center" wrapText="1"/>
    </xf>
    <xf numFmtId="165" fontId="19" fillId="2" borderId="1" xfId="1" applyNumberFormat="1" applyFont="1" applyFill="1" applyBorder="1" applyAlignment="1">
      <alignment horizontal="left" vertical="top" wrapText="1"/>
    </xf>
    <xf numFmtId="165" fontId="19" fillId="4" borderId="1" xfId="1" applyNumberFormat="1" applyFont="1" applyFill="1" applyBorder="1" applyAlignment="1">
      <alignment horizontal="left" vertical="top" wrapText="1"/>
    </xf>
    <xf numFmtId="0" fontId="10" fillId="2" borderId="0" xfId="0" applyFont="1" applyFill="1" applyBorder="1" applyAlignment="1">
      <alignment horizontal="left" vertical="center" wrapText="1"/>
    </xf>
    <xf numFmtId="0" fontId="11" fillId="2" borderId="0" xfId="0" applyFont="1" applyFill="1" applyBorder="1" applyAlignment="1">
      <alignment horizontal="left" vertical="center" indent="1"/>
    </xf>
    <xf numFmtId="0" fontId="15" fillId="2" borderId="0" xfId="0" applyFont="1" applyFill="1" applyBorder="1" applyAlignment="1">
      <alignment horizontal="left" vertical="center" indent="3"/>
    </xf>
    <xf numFmtId="0" fontId="15" fillId="2" borderId="0" xfId="0" applyFont="1" applyFill="1" applyBorder="1" applyAlignment="1">
      <alignment horizontal="left" vertical="center" wrapText="1" indent="3"/>
    </xf>
    <xf numFmtId="0" fontId="19" fillId="2" borderId="0" xfId="0" applyFont="1" applyFill="1" applyBorder="1" applyAlignment="1">
      <alignment horizontal="left" vertical="center" indent="1"/>
    </xf>
    <xf numFmtId="0" fontId="22" fillId="2" borderId="0" xfId="0" applyFont="1" applyFill="1" applyBorder="1" applyAlignment="1">
      <alignment horizontal="left" vertical="center" wrapText="1"/>
    </xf>
    <xf numFmtId="0" fontId="19" fillId="2" borderId="0" xfId="0" applyFont="1" applyFill="1" applyBorder="1" applyAlignment="1">
      <alignment horizontal="left" vertical="center" wrapText="1" indent="1"/>
    </xf>
    <xf numFmtId="0" fontId="22" fillId="2" borderId="5" xfId="0" applyFont="1" applyFill="1" applyBorder="1" applyAlignment="1">
      <alignment horizontal="left" vertical="center"/>
    </xf>
    <xf numFmtId="0" fontId="11" fillId="2" borderId="0" xfId="0" applyFont="1" applyFill="1" applyAlignment="1">
      <alignment vertical="top"/>
    </xf>
    <xf numFmtId="0" fontId="9" fillId="3" borderId="24" xfId="0" applyFont="1" applyFill="1" applyBorder="1" applyAlignment="1">
      <alignment wrapText="1"/>
    </xf>
    <xf numFmtId="0" fontId="10" fillId="2" borderId="1" xfId="0" applyFont="1" applyFill="1" applyBorder="1" applyAlignment="1">
      <alignment horizontal="left" vertical="center" wrapText="1"/>
    </xf>
    <xf numFmtId="0" fontId="11" fillId="2" borderId="1" xfId="0" applyFont="1" applyFill="1" applyBorder="1" applyAlignment="1">
      <alignment horizontal="left" vertical="center" indent="1"/>
    </xf>
    <xf numFmtId="0" fontId="10" fillId="2" borderId="4"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9" fillId="3" borderId="0" xfId="0" applyFont="1" applyFill="1" applyBorder="1" applyAlignment="1">
      <alignment wrapText="1"/>
    </xf>
    <xf numFmtId="0" fontId="19" fillId="2" borderId="0" xfId="0" applyFont="1" applyFill="1" applyBorder="1" applyAlignment="1">
      <alignment vertical="center"/>
    </xf>
    <xf numFmtId="0" fontId="19" fillId="2" borderId="1" xfId="0" applyFont="1" applyFill="1" applyBorder="1" applyAlignment="1">
      <alignment vertical="center"/>
    </xf>
    <xf numFmtId="0" fontId="19" fillId="2" borderId="1" xfId="0" applyFont="1" applyFill="1" applyBorder="1"/>
    <xf numFmtId="0" fontId="11" fillId="2" borderId="0" xfId="0" applyFont="1" applyFill="1" applyBorder="1" applyAlignment="1">
      <alignment horizontal="left" vertical="top" wrapText="1"/>
    </xf>
    <xf numFmtId="0" fontId="11" fillId="2" borderId="0" xfId="0" applyFont="1" applyFill="1" applyBorder="1"/>
    <xf numFmtId="0" fontId="11" fillId="2" borderId="0" xfId="0" applyFont="1" applyFill="1" applyBorder="1" applyAlignment="1">
      <alignment horizontal="left" indent="2"/>
    </xf>
    <xf numFmtId="0" fontId="11" fillId="2" borderId="0" xfId="0" applyFont="1" applyFill="1" applyAlignment="1">
      <alignment vertical="top" wrapText="1"/>
    </xf>
    <xf numFmtId="0" fontId="11" fillId="2" borderId="0" xfId="0" applyFont="1" applyFill="1" applyBorder="1" applyAlignment="1">
      <alignment vertical="top"/>
    </xf>
    <xf numFmtId="0" fontId="51" fillId="2" borderId="0" xfId="0" applyFont="1" applyFill="1"/>
    <xf numFmtId="0" fontId="52" fillId="2" borderId="0" xfId="0" applyFont="1" applyFill="1" applyBorder="1" applyAlignment="1">
      <alignment horizontal="left" vertical="center" indent="3"/>
    </xf>
    <xf numFmtId="0" fontId="9" fillId="3" borderId="0" xfId="0" applyFont="1" applyFill="1" applyAlignment="1">
      <alignment wrapText="1"/>
    </xf>
    <xf numFmtId="0" fontId="9" fillId="3" borderId="3" xfId="0" applyFont="1" applyFill="1" applyBorder="1" applyAlignment="1">
      <alignment wrapText="1"/>
    </xf>
    <xf numFmtId="0" fontId="9" fillId="3" borderId="37" xfId="0" applyFont="1" applyFill="1" applyBorder="1" applyAlignment="1">
      <alignment horizontal="center" wrapText="1"/>
    </xf>
    <xf numFmtId="0" fontId="23" fillId="2" borderId="7" xfId="0" applyFont="1" applyFill="1" applyBorder="1"/>
    <xf numFmtId="0" fontId="23" fillId="2" borderId="7" xfId="0" applyFont="1" applyFill="1" applyBorder="1" applyAlignment="1">
      <alignment wrapText="1"/>
    </xf>
    <xf numFmtId="0" fontId="15" fillId="2" borderId="0" xfId="0" applyFont="1" applyFill="1" applyAlignment="1">
      <alignment horizontal="left" vertical="center" wrapText="1" indent="3"/>
    </xf>
    <xf numFmtId="0" fontId="48" fillId="2" borderId="0" xfId="0" applyFont="1" applyFill="1" applyAlignment="1">
      <alignment horizontal="left" vertical="center" wrapText="1" indent="3"/>
    </xf>
    <xf numFmtId="0" fontId="47" fillId="2" borderId="0" xfId="0" applyFont="1" applyFill="1" applyAlignment="1">
      <alignment horizontal="left" vertical="center" indent="1"/>
    </xf>
    <xf numFmtId="0" fontId="49" fillId="2" borderId="0" xfId="0" applyFont="1" applyFill="1" applyAlignment="1">
      <alignment horizontal="left" vertical="center" indent="1"/>
    </xf>
    <xf numFmtId="0" fontId="50" fillId="2" borderId="0" xfId="0" applyFont="1" applyFill="1" applyAlignment="1">
      <alignment horizontal="left" vertical="center" wrapText="1"/>
    </xf>
    <xf numFmtId="0" fontId="49" fillId="2" borderId="0" xfId="0" applyFont="1" applyFill="1" applyAlignment="1">
      <alignment horizontal="left" vertical="center" wrapText="1" indent="1"/>
    </xf>
    <xf numFmtId="0" fontId="50" fillId="2" borderId="0" xfId="0" applyFont="1" applyFill="1" applyAlignment="1">
      <alignment horizontal="left" vertical="center"/>
    </xf>
    <xf numFmtId="0" fontId="19" fillId="2" borderId="7" xfId="0" applyFont="1" applyFill="1" applyBorder="1"/>
    <xf numFmtId="0" fontId="19" fillId="2" borderId="7" xfId="0" applyFont="1" applyFill="1" applyBorder="1" applyAlignment="1">
      <alignment horizontal="center" vertical="center"/>
    </xf>
    <xf numFmtId="0" fontId="11" fillId="2" borderId="7" xfId="0" applyFont="1" applyFill="1" applyBorder="1" applyAlignment="1">
      <alignment horizontal="left" vertical="center" indent="3"/>
    </xf>
    <xf numFmtId="165" fontId="22" fillId="2" borderId="5" xfId="1" applyNumberFormat="1" applyFont="1" applyFill="1" applyBorder="1" applyAlignment="1">
      <alignment horizontal="left" vertical="center"/>
    </xf>
    <xf numFmtId="165" fontId="19" fillId="2" borderId="0" xfId="1" applyNumberFormat="1" applyFont="1" applyFill="1" applyBorder="1" applyAlignment="1">
      <alignment vertical="center" wrapText="1"/>
    </xf>
    <xf numFmtId="165" fontId="25" fillId="0" borderId="0" xfId="1" applyNumberFormat="1" applyFont="1"/>
    <xf numFmtId="0" fontId="25" fillId="0" borderId="0" xfId="0" applyFont="1" applyAlignment="1">
      <alignment horizontal="center"/>
    </xf>
    <xf numFmtId="168" fontId="19" fillId="2" borderId="0" xfId="0" applyNumberFormat="1" applyFont="1" applyFill="1" applyBorder="1" applyAlignment="1">
      <alignment horizontal="center"/>
    </xf>
    <xf numFmtId="0" fontId="19" fillId="0" borderId="0" xfId="0" applyFont="1" applyBorder="1"/>
    <xf numFmtId="0" fontId="23" fillId="0" borderId="0" xfId="0" applyFont="1"/>
    <xf numFmtId="0" fontId="19" fillId="0" borderId="0" xfId="0" applyFont="1" applyAlignment="1">
      <alignment horizontal="center"/>
    </xf>
    <xf numFmtId="165" fontId="19" fillId="0" borderId="0" xfId="1" applyNumberFormat="1" applyFont="1"/>
    <xf numFmtId="0" fontId="19" fillId="4" borderId="4" xfId="0" applyFont="1" applyFill="1" applyBorder="1" applyAlignment="1">
      <alignment horizontal="left" vertical="top" wrapText="1"/>
    </xf>
    <xf numFmtId="0" fontId="19" fillId="2" borderId="1" xfId="0" quotePrefix="1" applyFont="1" applyFill="1" applyBorder="1"/>
    <xf numFmtId="165" fontId="19" fillId="2" borderId="1" xfId="1" applyNumberFormat="1" applyFont="1" applyFill="1" applyBorder="1" applyAlignment="1">
      <alignment horizontal="center"/>
    </xf>
    <xf numFmtId="168" fontId="19" fillId="2" borderId="1" xfId="0" applyNumberFormat="1" applyFont="1" applyFill="1" applyBorder="1" applyAlignment="1">
      <alignment horizontal="center"/>
    </xf>
    <xf numFmtId="0" fontId="22" fillId="2" borderId="4" xfId="0" applyFont="1" applyFill="1" applyBorder="1"/>
    <xf numFmtId="0" fontId="22" fillId="0" borderId="4" xfId="0" applyFont="1" applyBorder="1" applyAlignment="1">
      <alignment vertical="top" wrapText="1"/>
    </xf>
    <xf numFmtId="0" fontId="22" fillId="0" borderId="4" xfId="0" applyFont="1" applyBorder="1"/>
    <xf numFmtId="1" fontId="19" fillId="0" borderId="0" xfId="0" applyNumberFormat="1" applyFont="1" applyBorder="1"/>
    <xf numFmtId="1" fontId="23" fillId="0" borderId="0" xfId="0" applyNumberFormat="1" applyFont="1"/>
    <xf numFmtId="1" fontId="22" fillId="0" borderId="4" xfId="0" applyNumberFormat="1" applyFont="1" applyBorder="1"/>
    <xf numFmtId="0" fontId="11" fillId="2" borderId="0" xfId="0" applyFont="1" applyFill="1" applyAlignment="1">
      <alignment horizontal="left" vertical="top" wrapText="1"/>
    </xf>
    <xf numFmtId="0" fontId="19" fillId="2" borderId="0" xfId="0" applyFont="1" applyFill="1" applyBorder="1" applyAlignment="1">
      <alignment wrapText="1"/>
    </xf>
    <xf numFmtId="0" fontId="10" fillId="2" borderId="0" xfId="9" applyFont="1" applyFill="1" applyBorder="1" applyAlignment="1">
      <alignment horizontal="left" vertical="center"/>
    </xf>
    <xf numFmtId="0" fontId="19" fillId="2" borderId="0" xfId="0" applyFont="1" applyFill="1" applyAlignment="1">
      <alignment horizontal="left" vertical="top" wrapText="1"/>
    </xf>
    <xf numFmtId="0" fontId="9" fillId="3" borderId="21"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Alignment="1">
      <alignment horizontal="center" vertical="center" wrapText="1"/>
    </xf>
    <xf numFmtId="0" fontId="11" fillId="2" borderId="0" xfId="0" applyFont="1" applyFill="1" applyBorder="1" applyAlignment="1">
      <alignment horizontal="left" vertical="top" wrapText="1"/>
    </xf>
    <xf numFmtId="0" fontId="9" fillId="3" borderId="17"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9" fillId="2" borderId="0" xfId="0" applyFont="1" applyFill="1" applyAlignment="1">
      <alignment horizontal="left" vertical="center" wrapText="1"/>
    </xf>
    <xf numFmtId="0" fontId="9" fillId="3" borderId="15" xfId="0" applyFont="1" applyFill="1" applyBorder="1" applyAlignment="1">
      <alignment horizontal="center" vertical="center" wrapText="1"/>
    </xf>
    <xf numFmtId="0" fontId="44" fillId="3" borderId="0" xfId="0" applyFont="1" applyFill="1" applyAlignment="1">
      <alignment horizontal="center" vertical="center"/>
    </xf>
    <xf numFmtId="0" fontId="44" fillId="3" borderId="0" xfId="0" applyFont="1" applyFill="1" applyAlignment="1">
      <alignment horizontal="center" vertical="center" wrapText="1"/>
    </xf>
    <xf numFmtId="0" fontId="17" fillId="2"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17" fillId="2" borderId="0" xfId="0" applyFont="1" applyFill="1" applyAlignment="1">
      <alignment horizontal="left" vertical="center" wrapText="1"/>
    </xf>
    <xf numFmtId="0" fontId="11" fillId="2" borderId="0" xfId="0" applyFont="1" applyFill="1" applyAlignment="1">
      <alignment horizontal="left" vertical="top" wrapText="1"/>
    </xf>
    <xf numFmtId="0" fontId="18" fillId="2" borderId="0" xfId="0" applyFont="1" applyFill="1" applyAlignment="1">
      <alignment horizontal="left" vertical="center" wrapText="1"/>
    </xf>
    <xf numFmtId="0" fontId="19" fillId="0" borderId="0" xfId="0" applyFont="1" applyAlignment="1">
      <alignment horizontal="left" vertical="top" wrapText="1"/>
    </xf>
    <xf numFmtId="0" fontId="19" fillId="2" borderId="0" xfId="0" applyFont="1" applyFill="1" applyBorder="1" applyAlignment="1">
      <alignment wrapText="1"/>
    </xf>
    <xf numFmtId="0" fontId="10" fillId="2" borderId="0" xfId="9" applyFont="1" applyFill="1" applyBorder="1" applyAlignment="1">
      <alignment horizontal="left" vertical="center"/>
    </xf>
    <xf numFmtId="0" fontId="27" fillId="2" borderId="3" xfId="0" applyFont="1" applyFill="1" applyBorder="1" applyAlignment="1">
      <alignment horizontal="left" vertical="center" wrapText="1"/>
    </xf>
    <xf numFmtId="0" fontId="4" fillId="3" borderId="3" xfId="0" applyFont="1" applyFill="1" applyBorder="1" applyAlignment="1">
      <alignment horizontal="center" vertical="top" wrapText="1"/>
    </xf>
    <xf numFmtId="0" fontId="22" fillId="2" borderId="22" xfId="0" applyFont="1" applyFill="1" applyBorder="1" applyAlignment="1">
      <alignment horizontal="center"/>
    </xf>
    <xf numFmtId="0" fontId="10" fillId="5" borderId="0" xfId="0" applyFont="1" applyFill="1" applyBorder="1" applyAlignment="1">
      <alignment horizontal="left" vertical="top" wrapText="1"/>
    </xf>
    <xf numFmtId="165" fontId="10" fillId="5" borderId="0" xfId="1" applyNumberFormat="1" applyFont="1" applyFill="1" applyBorder="1" applyAlignment="1">
      <alignment horizontal="left" vertical="top" wrapText="1"/>
    </xf>
    <xf numFmtId="0" fontId="4" fillId="2" borderId="0" xfId="0" applyFont="1" applyFill="1" applyBorder="1" applyAlignment="1">
      <alignment horizontal="center" vertical="center" wrapText="1"/>
    </xf>
    <xf numFmtId="0" fontId="19" fillId="2" borderId="0" xfId="0" applyFont="1" applyFill="1" applyAlignment="1">
      <alignment horizontal="left" vertical="top" wrapText="1"/>
    </xf>
    <xf numFmtId="0" fontId="19" fillId="2" borderId="0" xfId="0" applyFont="1" applyFill="1" applyAlignment="1">
      <alignment horizontal="left" vertical="top"/>
    </xf>
    <xf numFmtId="0" fontId="9" fillId="3" borderId="21"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24" xfId="0" applyFont="1" applyFill="1" applyBorder="1" applyAlignment="1">
      <alignment horizontal="center" vertical="center" wrapText="1"/>
    </xf>
    <xf numFmtId="0" fontId="11" fillId="2" borderId="0" xfId="0" applyFont="1" applyFill="1" applyBorder="1" applyAlignment="1">
      <alignment horizontal="left" vertical="top" wrapText="1"/>
    </xf>
    <xf numFmtId="0" fontId="9" fillId="3" borderId="30"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8" xfId="0" applyFont="1" applyFill="1" applyBorder="1" applyAlignment="1">
      <alignment horizontal="center" vertical="center" wrapText="1"/>
    </xf>
    <xf numFmtId="165" fontId="19" fillId="2" borderId="34" xfId="1" applyNumberFormat="1" applyFont="1" applyFill="1" applyBorder="1" applyAlignment="1">
      <alignment horizontal="center" vertical="top" wrapText="1"/>
    </xf>
    <xf numFmtId="165" fontId="19" fillId="2" borderId="14" xfId="1" applyNumberFormat="1" applyFont="1" applyFill="1" applyBorder="1" applyAlignment="1">
      <alignment horizontal="center" vertical="top"/>
    </xf>
    <xf numFmtId="165" fontId="19" fillId="2" borderId="35" xfId="1" applyNumberFormat="1" applyFont="1" applyFill="1" applyBorder="1" applyAlignment="1">
      <alignment horizontal="center" vertical="top"/>
    </xf>
    <xf numFmtId="165" fontId="19" fillId="2" borderId="14" xfId="1" applyNumberFormat="1" applyFont="1" applyFill="1" applyBorder="1" applyAlignment="1">
      <alignment horizontal="center" vertical="top" wrapText="1"/>
    </xf>
    <xf numFmtId="165" fontId="19" fillId="2" borderId="35" xfId="1" applyNumberFormat="1" applyFont="1" applyFill="1" applyBorder="1" applyAlignment="1">
      <alignment horizontal="center" vertical="top" wrapText="1"/>
    </xf>
    <xf numFmtId="0" fontId="19" fillId="2" borderId="0" xfId="0" applyFont="1" applyFill="1" applyAlignment="1">
      <alignment horizontal="left" vertical="center" wrapText="1"/>
    </xf>
    <xf numFmtId="165" fontId="19" fillId="2" borderId="10" xfId="1" applyNumberFormat="1" applyFont="1" applyFill="1" applyBorder="1" applyAlignment="1">
      <alignment horizontal="center" vertical="top" wrapText="1"/>
    </xf>
    <xf numFmtId="165" fontId="19" fillId="2" borderId="13" xfId="1" applyNumberFormat="1" applyFont="1" applyFill="1" applyBorder="1" applyAlignment="1">
      <alignment horizontal="center" vertical="top" wrapText="1"/>
    </xf>
    <xf numFmtId="0" fontId="19" fillId="2" borderId="0" xfId="0" applyFont="1" applyFill="1" applyAlignment="1">
      <alignment horizontal="left" wrapText="1"/>
    </xf>
    <xf numFmtId="0" fontId="9" fillId="3" borderId="2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9" fillId="0" borderId="0" xfId="0" applyFont="1" applyAlignment="1">
      <alignment horizontal="left" vertical="center" wrapText="1"/>
    </xf>
    <xf numFmtId="0" fontId="9" fillId="3" borderId="21" xfId="0" applyFont="1" applyFill="1" applyBorder="1" applyAlignment="1">
      <alignment horizontal="center" wrapText="1"/>
    </xf>
    <xf numFmtId="0" fontId="9" fillId="3" borderId="0"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9" fillId="3" borderId="0" xfId="0" applyNumberFormat="1" applyFont="1" applyFill="1" applyBorder="1" applyAlignment="1">
      <alignment horizontal="center" vertical="top" wrapText="1"/>
    </xf>
    <xf numFmtId="165" fontId="22" fillId="2" borderId="0" xfId="1" applyNumberFormat="1" applyFont="1" applyFill="1" applyBorder="1" applyAlignment="1">
      <alignment horizontal="right" vertical="top" wrapText="1"/>
    </xf>
    <xf numFmtId="165" fontId="22" fillId="2" borderId="6" xfId="1" applyNumberFormat="1" applyFont="1" applyFill="1" applyBorder="1" applyAlignment="1">
      <alignment horizontal="right" vertical="top" wrapText="1"/>
    </xf>
    <xf numFmtId="165" fontId="22" fillId="2" borderId="5" xfId="1" applyNumberFormat="1" applyFont="1" applyFill="1" applyBorder="1" applyAlignment="1">
      <alignment horizontal="right" vertical="top" wrapText="1"/>
    </xf>
    <xf numFmtId="0" fontId="9" fillId="3" borderId="0" xfId="0" applyFont="1" applyFill="1" applyBorder="1" applyAlignment="1">
      <alignment horizontal="left" vertical="center"/>
    </xf>
    <xf numFmtId="165" fontId="9" fillId="3" borderId="0" xfId="1" quotePrefix="1" applyNumberFormat="1" applyFont="1" applyFill="1" applyAlignment="1">
      <alignment horizontal="center" vertical="center" wrapText="1"/>
    </xf>
    <xf numFmtId="173" fontId="19" fillId="2" borderId="1" xfId="3" applyNumberFormat="1" applyFont="1" applyFill="1" applyBorder="1" applyAlignment="1">
      <alignment horizontal="right"/>
    </xf>
    <xf numFmtId="9" fontId="19" fillId="2" borderId="1" xfId="3" applyFont="1" applyFill="1" applyBorder="1"/>
    <xf numFmtId="0" fontId="22" fillId="2" borderId="0" xfId="0" applyFont="1" applyFill="1" applyAlignment="1">
      <alignment wrapText="1"/>
    </xf>
    <xf numFmtId="9" fontId="19" fillId="2" borderId="0" xfId="3" applyFont="1" applyFill="1"/>
    <xf numFmtId="0" fontId="22" fillId="2" borderId="0" xfId="0" applyFont="1" applyFill="1"/>
    <xf numFmtId="0" fontId="9" fillId="3" borderId="0" xfId="0" applyFont="1" applyFill="1" applyAlignment="1">
      <alignment vertical="top" wrapText="1"/>
    </xf>
    <xf numFmtId="0" fontId="9" fillId="3" borderId="0" xfId="0" applyFont="1" applyFill="1" applyAlignment="1">
      <alignment horizontal="left" vertical="center" wrapText="1"/>
    </xf>
    <xf numFmtId="0" fontId="9" fillId="3" borderId="0" xfId="0" applyFont="1" applyFill="1" applyAlignment="1">
      <alignment vertical="top"/>
    </xf>
    <xf numFmtId="0" fontId="9" fillId="3" borderId="0" xfId="0" applyFont="1" applyFill="1" applyAlignment="1">
      <alignment horizontal="center" vertical="center"/>
    </xf>
    <xf numFmtId="165" fontId="9" fillId="3" borderId="0" xfId="1" applyNumberFormat="1" applyFont="1" applyFill="1" applyBorder="1" applyAlignment="1">
      <alignment vertical="center" wrapText="1"/>
    </xf>
    <xf numFmtId="0" fontId="25" fillId="3" borderId="0" xfId="0" applyFont="1" applyFill="1" applyAlignment="1">
      <alignment horizontal="center"/>
    </xf>
    <xf numFmtId="165" fontId="25" fillId="3" borderId="0" xfId="1" applyNumberFormat="1" applyFont="1" applyFill="1"/>
    <xf numFmtId="0" fontId="9" fillId="3" borderId="0" xfId="0" applyFont="1" applyFill="1" applyAlignment="1">
      <alignment horizontal="left" vertical="center" wrapText="1"/>
    </xf>
    <xf numFmtId="0" fontId="9" fillId="3" borderId="19"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24" xfId="0" applyFont="1" applyFill="1" applyBorder="1" applyAlignment="1">
      <alignment horizontal="left" vertical="center" wrapText="1"/>
    </xf>
    <xf numFmtId="0" fontId="9" fillId="3" borderId="37" xfId="0" applyFont="1" applyFill="1" applyBorder="1" applyAlignment="1">
      <alignment horizontal="center" vertical="center" wrapText="1"/>
    </xf>
    <xf numFmtId="15" fontId="9" fillId="3" borderId="0" xfId="0" quotePrefix="1" applyNumberFormat="1" applyFont="1" applyFill="1" applyBorder="1" applyAlignment="1">
      <alignment horizontal="right" vertical="center" wrapText="1"/>
    </xf>
    <xf numFmtId="0" fontId="9" fillId="4" borderId="0" xfId="0" applyFont="1" applyFill="1" applyBorder="1" applyAlignment="1">
      <alignment vertical="center"/>
    </xf>
    <xf numFmtId="15" fontId="9" fillId="4" borderId="0" xfId="0" quotePrefix="1" applyNumberFormat="1" applyFont="1" applyFill="1" applyBorder="1" applyAlignment="1">
      <alignment horizontal="right" vertical="center" wrapText="1"/>
    </xf>
    <xf numFmtId="0" fontId="9" fillId="4" borderId="0" xfId="0" applyFont="1" applyFill="1" applyBorder="1" applyAlignment="1">
      <alignment horizontal="center" vertical="center" wrapText="1"/>
    </xf>
    <xf numFmtId="0" fontId="23" fillId="2" borderId="0" xfId="0" applyFont="1" applyFill="1" applyBorder="1" applyAlignment="1">
      <alignment horizontal="center"/>
    </xf>
    <xf numFmtId="0" fontId="23" fillId="2" borderId="0" xfId="0" applyFont="1" applyFill="1" applyBorder="1" applyAlignment="1">
      <alignment wrapText="1"/>
    </xf>
    <xf numFmtId="0" fontId="54" fillId="2" borderId="2" xfId="2" applyFont="1" applyFill="1" applyBorder="1" applyAlignment="1">
      <alignment horizontal="left" vertical="center" wrapText="1"/>
    </xf>
    <xf numFmtId="0" fontId="55" fillId="3"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56" fillId="3" borderId="0" xfId="4" applyFont="1" applyFill="1" applyBorder="1"/>
    <xf numFmtId="0" fontId="9" fillId="3" borderId="3" xfId="0" applyFont="1" applyFill="1" applyBorder="1" applyAlignment="1">
      <alignment horizontal="left" vertical="center" wrapText="1"/>
    </xf>
    <xf numFmtId="0" fontId="9" fillId="3" borderId="0" xfId="0" applyFont="1" applyFill="1" applyAlignment="1">
      <alignment horizontal="left" vertical="center"/>
    </xf>
    <xf numFmtId="0" fontId="9" fillId="3" borderId="0" xfId="0" applyFont="1" applyFill="1" applyBorder="1" applyAlignment="1">
      <alignment horizontal="center" vertical="center"/>
    </xf>
    <xf numFmtId="165" fontId="9" fillId="3" borderId="0" xfId="1" quotePrefix="1" applyNumberFormat="1" applyFont="1" applyFill="1" applyBorder="1" applyAlignment="1">
      <alignment horizontal="center" vertical="center" wrapText="1"/>
    </xf>
    <xf numFmtId="3" fontId="22" fillId="2" borderId="0" xfId="0" applyNumberFormat="1" applyFont="1" applyFill="1" applyBorder="1" applyAlignment="1">
      <alignment wrapText="1"/>
    </xf>
    <xf numFmtId="0" fontId="19" fillId="2" borderId="1" xfId="0" applyFont="1" applyFill="1" applyBorder="1" applyAlignment="1">
      <alignment horizontal="right"/>
    </xf>
    <xf numFmtId="0" fontId="15" fillId="2" borderId="1" xfId="9" applyFont="1" applyFill="1" applyBorder="1" applyAlignment="1">
      <alignment horizontal="center" vertical="center"/>
    </xf>
    <xf numFmtId="0" fontId="15" fillId="2" borderId="1" xfId="9" applyFont="1" applyFill="1" applyBorder="1" applyAlignment="1">
      <alignment horizontal="left" vertical="top" wrapText="1"/>
    </xf>
    <xf numFmtId="3" fontId="23" fillId="2" borderId="1" xfId="0" applyNumberFormat="1" applyFont="1" applyFill="1" applyBorder="1" applyAlignment="1">
      <alignment wrapText="1"/>
    </xf>
    <xf numFmtId="0" fontId="9" fillId="3" borderId="8" xfId="0" applyFont="1" applyFill="1" applyBorder="1" applyAlignment="1">
      <alignment vertical="center" wrapText="1"/>
    </xf>
    <xf numFmtId="0" fontId="25" fillId="0" borderId="8" xfId="0" applyFont="1" applyBorder="1" applyAlignment="1">
      <alignment vertical="center"/>
    </xf>
    <xf numFmtId="0" fontId="25" fillId="0" borderId="8" xfId="0" applyFont="1" applyBorder="1" applyAlignment="1">
      <alignment horizontal="center" vertical="center" wrapText="1"/>
    </xf>
    <xf numFmtId="0" fontId="25" fillId="0" borderId="3" xfId="0" applyFont="1" applyBorder="1" applyAlignment="1">
      <alignment vertical="center"/>
    </xf>
    <xf numFmtId="0" fontId="25" fillId="0" borderId="3" xfId="0" applyFont="1" applyBorder="1" applyAlignment="1">
      <alignment horizontal="center" vertical="center" wrapText="1"/>
    </xf>
    <xf numFmtId="14" fontId="9" fillId="3" borderId="17" xfId="0" applyNumberFormat="1" applyFont="1" applyFill="1" applyBorder="1" applyAlignment="1">
      <alignment horizontal="center" vertical="center"/>
    </xf>
    <xf numFmtId="0" fontId="9" fillId="3" borderId="17" xfId="0" applyFont="1" applyFill="1" applyBorder="1" applyAlignment="1">
      <alignment vertical="center"/>
    </xf>
    <xf numFmtId="0" fontId="9" fillId="3" borderId="0" xfId="0" applyFont="1" applyFill="1" applyBorder="1" applyAlignment="1">
      <alignment horizontal="left" vertical="top" wrapText="1"/>
    </xf>
    <xf numFmtId="0" fontId="9" fillId="3" borderId="24" xfId="0" applyFont="1" applyFill="1" applyBorder="1" applyAlignment="1">
      <alignment horizontal="left" vertical="top" wrapText="1"/>
    </xf>
    <xf numFmtId="0" fontId="9" fillId="3" borderId="20" xfId="0" applyFont="1" applyFill="1" applyBorder="1" applyAlignment="1">
      <alignment horizontal="center" vertical="center" wrapText="1"/>
    </xf>
    <xf numFmtId="0" fontId="9" fillId="3" borderId="0" xfId="0" applyFont="1" applyFill="1" applyBorder="1" applyAlignment="1">
      <alignment horizontal="left" wrapText="1"/>
    </xf>
    <xf numFmtId="0" fontId="9" fillId="3" borderId="24" xfId="0" applyFont="1" applyFill="1" applyBorder="1" applyAlignment="1">
      <alignment horizontal="left" wrapText="1"/>
    </xf>
    <xf numFmtId="0" fontId="9" fillId="3" borderId="27" xfId="0" applyFont="1" applyFill="1" applyBorder="1" applyAlignment="1">
      <alignment horizontal="left" vertical="top" wrapText="1" indent="1"/>
    </xf>
    <xf numFmtId="0" fontId="9" fillId="3" borderId="18" xfId="0" applyFont="1" applyFill="1" applyBorder="1" applyAlignment="1">
      <alignment horizontal="left" vertical="top" wrapText="1" indent="1"/>
    </xf>
    <xf numFmtId="0" fontId="9" fillId="3" borderId="31" xfId="0" applyFont="1" applyFill="1" applyBorder="1" applyAlignment="1">
      <alignment horizontal="left" vertical="top" wrapText="1" indent="1"/>
    </xf>
    <xf numFmtId="0" fontId="9" fillId="3" borderId="25" xfId="0" applyFont="1" applyFill="1" applyBorder="1" applyAlignment="1">
      <alignment horizontal="left" vertical="top" wrapText="1" indent="1"/>
    </xf>
    <xf numFmtId="0" fontId="9" fillId="3" borderId="27"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0" xfId="0" applyFont="1" applyFill="1" applyBorder="1" applyAlignment="1">
      <alignment vertical="top" wrapText="1"/>
    </xf>
    <xf numFmtId="0" fontId="9" fillId="3" borderId="0" xfId="0" applyFont="1" applyFill="1" applyBorder="1" applyAlignment="1">
      <alignment horizontal="center" vertical="top" wrapText="1"/>
    </xf>
    <xf numFmtId="0" fontId="9" fillId="3" borderId="18"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9" fillId="3" borderId="26" xfId="0" applyFont="1" applyFill="1" applyBorder="1" applyAlignment="1">
      <alignment horizontal="left" vertical="center" wrapText="1"/>
    </xf>
    <xf numFmtId="174" fontId="22" fillId="2" borderId="13" xfId="1" applyNumberFormat="1" applyFont="1" applyFill="1" applyBorder="1" applyAlignment="1">
      <alignment horizontal="left"/>
    </xf>
    <xf numFmtId="0" fontId="9" fillId="3" borderId="20" xfId="0" applyFont="1" applyFill="1" applyBorder="1" applyAlignment="1">
      <alignment vertical="center" wrapText="1"/>
    </xf>
    <xf numFmtId="0" fontId="9" fillId="3" borderId="24" xfId="0" applyFont="1" applyFill="1" applyBorder="1" applyAlignment="1">
      <alignment vertical="center" wrapText="1"/>
    </xf>
    <xf numFmtId="0" fontId="9" fillId="3" borderId="21" xfId="0" applyFont="1" applyFill="1" applyBorder="1" applyAlignment="1">
      <alignment vertical="center" wrapText="1"/>
    </xf>
    <xf numFmtId="0" fontId="9" fillId="3" borderId="21" xfId="0" applyFont="1" applyFill="1" applyBorder="1" applyAlignment="1">
      <alignment horizontal="left" vertical="top" wrapText="1" indent="1"/>
    </xf>
    <xf numFmtId="0" fontId="9" fillId="3" borderId="0" xfId="0" applyFont="1" applyFill="1" applyAlignment="1">
      <alignment horizontal="left" vertical="top" wrapText="1" indent="1"/>
    </xf>
    <xf numFmtId="0" fontId="9" fillId="3" borderId="26" xfId="0" applyFont="1" applyFill="1" applyBorder="1" applyAlignment="1">
      <alignment horizontal="center" vertical="center" wrapText="1"/>
    </xf>
    <xf numFmtId="0" fontId="9" fillId="3" borderId="0" xfId="0" applyFont="1" applyFill="1" applyBorder="1" applyAlignment="1"/>
    <xf numFmtId="0" fontId="57" fillId="3" borderId="0" xfId="0" applyFont="1" applyFill="1" applyBorder="1"/>
    <xf numFmtId="165" fontId="9" fillId="3" borderId="0" xfId="1" applyNumberFormat="1" applyFont="1" applyFill="1" applyBorder="1"/>
    <xf numFmtId="169" fontId="25" fillId="2" borderId="0" xfId="0" applyNumberFormat="1" applyFont="1" applyFill="1" applyBorder="1"/>
    <xf numFmtId="9" fontId="9" fillId="3" borderId="0" xfId="0" applyNumberFormat="1" applyFont="1" applyFill="1" applyBorder="1" applyAlignment="1">
      <alignment horizontal="left" vertical="center" wrapText="1"/>
    </xf>
    <xf numFmtId="9" fontId="9" fillId="3" borderId="0" xfId="0" applyNumberFormat="1" applyFont="1" applyFill="1" applyBorder="1" applyAlignment="1">
      <alignment horizontal="left" vertical="center" wrapText="1" indent="1"/>
    </xf>
    <xf numFmtId="0" fontId="9" fillId="3" borderId="0" xfId="0" applyFont="1" applyFill="1" applyBorder="1" applyAlignment="1">
      <alignment horizontal="left" vertical="center" wrapText="1" indent="1"/>
    </xf>
    <xf numFmtId="0" fontId="25" fillId="4" borderId="0" xfId="0" applyFont="1" applyFill="1" applyBorder="1"/>
    <xf numFmtId="0" fontId="9" fillId="3" borderId="24" xfId="0" applyFont="1" applyFill="1" applyBorder="1" applyAlignment="1">
      <alignment horizontal="center"/>
    </xf>
    <xf numFmtId="0" fontId="9" fillId="3" borderId="6" xfId="0" applyFont="1" applyFill="1" applyBorder="1" applyAlignment="1">
      <alignment horizontal="center" vertical="center" wrapText="1"/>
    </xf>
    <xf numFmtId="0" fontId="9" fillId="3" borderId="24" xfId="0" applyFont="1" applyFill="1" applyBorder="1" applyAlignment="1"/>
    <xf numFmtId="0" fontId="20" fillId="3" borderId="15" xfId="0" applyFont="1" applyFill="1" applyBorder="1" applyAlignment="1">
      <alignment horizontal="center" vertical="center" wrapText="1"/>
    </xf>
    <xf numFmtId="0" fontId="22" fillId="2" borderId="0" xfId="0" applyFont="1" applyFill="1" applyBorder="1" applyAlignment="1">
      <alignment horizontal="left"/>
    </xf>
    <xf numFmtId="165" fontId="22" fillId="2" borderId="0" xfId="1" applyNumberFormat="1" applyFont="1" applyFill="1" applyBorder="1" applyAlignment="1">
      <alignment horizontal="left"/>
    </xf>
    <xf numFmtId="165" fontId="22" fillId="2" borderId="5" xfId="0" applyNumberFormat="1" applyFont="1" applyFill="1" applyBorder="1"/>
    <xf numFmtId="0" fontId="9" fillId="3" borderId="36" xfId="0" applyFont="1" applyFill="1" applyBorder="1" applyAlignment="1">
      <alignment horizontal="center" vertical="center" wrapText="1"/>
    </xf>
    <xf numFmtId="0" fontId="9" fillId="3" borderId="15" xfId="0" applyFont="1" applyFill="1" applyBorder="1" applyAlignment="1">
      <alignment horizontal="left" vertical="center" wrapText="1"/>
    </xf>
    <xf numFmtId="0" fontId="22" fillId="2" borderId="0" xfId="0" applyFont="1" applyFill="1" applyAlignment="1">
      <alignment vertical="center"/>
    </xf>
    <xf numFmtId="0" fontId="20" fillId="3" borderId="0" xfId="0" applyFont="1" applyFill="1" applyBorder="1" applyAlignment="1">
      <alignment vertical="center" wrapText="1"/>
    </xf>
    <xf numFmtId="0" fontId="23" fillId="2" borderId="0" xfId="0" applyFont="1" applyFill="1" applyBorder="1"/>
    <xf numFmtId="0" fontId="20" fillId="3" borderId="3" xfId="0" applyFont="1" applyFill="1" applyBorder="1" applyAlignment="1">
      <alignment horizontal="center" vertical="center" wrapText="1"/>
    </xf>
    <xf numFmtId="0" fontId="57" fillId="3" borderId="0" xfId="0" applyFont="1" applyFill="1" applyBorder="1" applyAlignment="1">
      <alignment horizontal="center" vertical="center"/>
    </xf>
    <xf numFmtId="165" fontId="25" fillId="2" borderId="0" xfId="1" applyNumberFormat="1" applyFont="1" applyFill="1" applyBorder="1"/>
    <xf numFmtId="0" fontId="9" fillId="3" borderId="0" xfId="0" applyFont="1" applyFill="1" applyAlignment="1">
      <alignment horizontal="left" vertical="top"/>
    </xf>
    <xf numFmtId="0" fontId="9" fillId="3" borderId="0" xfId="0" applyFont="1" applyFill="1" applyBorder="1" applyAlignment="1">
      <alignment horizontal="center"/>
    </xf>
    <xf numFmtId="0" fontId="9" fillId="3" borderId="0" xfId="0" applyFont="1" applyFill="1" applyBorder="1" applyAlignment="1">
      <alignment horizontal="left" vertical="top"/>
    </xf>
    <xf numFmtId="0" fontId="9" fillId="3" borderId="3" xfId="0" applyFont="1" applyFill="1" applyBorder="1" applyAlignment="1">
      <alignment vertical="center" wrapText="1"/>
    </xf>
    <xf numFmtId="0" fontId="19" fillId="5" borderId="0" xfId="0" applyFont="1" applyFill="1" applyBorder="1"/>
    <xf numFmtId="0" fontId="22" fillId="2" borderId="5" xfId="0" applyFont="1" applyFill="1" applyBorder="1" applyAlignment="1">
      <alignment horizontal="left"/>
    </xf>
    <xf numFmtId="0" fontId="9" fillId="3" borderId="21" xfId="0" applyFont="1" applyFill="1" applyBorder="1" applyAlignment="1">
      <alignment horizontal="left" vertical="center" wrapText="1"/>
    </xf>
    <xf numFmtId="0" fontId="9" fillId="3" borderId="16" xfId="5" applyFont="1" applyFill="1" applyBorder="1" applyAlignment="1">
      <alignment horizontal="center" vertical="center" wrapText="1"/>
    </xf>
    <xf numFmtId="0" fontId="9" fillId="3" borderId="0" xfId="5" applyFont="1" applyFill="1" applyAlignment="1">
      <alignment horizontal="center" vertical="center" wrapText="1"/>
    </xf>
    <xf numFmtId="14" fontId="9" fillId="3" borderId="8" xfId="0" applyNumberFormat="1" applyFont="1" applyFill="1" applyBorder="1" applyAlignment="1">
      <alignment horizontal="left" vertical="center"/>
    </xf>
    <xf numFmtId="14" fontId="9" fillId="3" borderId="16" xfId="0" applyNumberFormat="1" applyFont="1" applyFill="1" applyBorder="1" applyAlignment="1">
      <alignment horizontal="center" vertical="top" wrapText="1"/>
    </xf>
    <xf numFmtId="14" fontId="9" fillId="3" borderId="20" xfId="0" applyNumberFormat="1" applyFont="1" applyFill="1" applyBorder="1" applyAlignment="1">
      <alignment horizontal="center" vertical="top" wrapText="1"/>
    </xf>
    <xf numFmtId="14" fontId="9" fillId="3" borderId="16" xfId="0" applyNumberFormat="1" applyFont="1" applyFill="1" applyBorder="1" applyAlignment="1">
      <alignment horizontal="center" vertical="top"/>
    </xf>
    <xf numFmtId="14" fontId="9" fillId="3" borderId="8" xfId="0" applyNumberFormat="1" applyFont="1" applyFill="1" applyBorder="1" applyAlignment="1">
      <alignment horizontal="center" vertical="top"/>
    </xf>
    <xf numFmtId="14" fontId="9" fillId="3" borderId="0" xfId="0" applyNumberFormat="1" applyFont="1" applyFill="1" applyAlignment="1">
      <alignment horizontal="left" vertical="center"/>
    </xf>
    <xf numFmtId="0" fontId="19" fillId="3" borderId="18" xfId="0" applyFont="1" applyFill="1" applyBorder="1" applyAlignment="1">
      <alignment horizontal="center"/>
    </xf>
    <xf numFmtId="0" fontId="19" fillId="3" borderId="21" xfId="0" applyFont="1" applyFill="1" applyBorder="1" applyAlignment="1">
      <alignment horizontal="center" vertical="center"/>
    </xf>
    <xf numFmtId="14" fontId="9" fillId="3" borderId="8" xfId="0" applyNumberFormat="1" applyFont="1" applyFill="1" applyBorder="1" applyAlignment="1">
      <alignment horizontal="left" vertical="center"/>
    </xf>
    <xf numFmtId="14" fontId="9" fillId="3" borderId="18" xfId="0" applyNumberFormat="1"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29" xfId="0" applyFont="1" applyBorder="1" applyAlignment="1">
      <alignment horizontal="center" vertical="center" wrapText="1"/>
    </xf>
    <xf numFmtId="14" fontId="9" fillId="3" borderId="0" xfId="0" applyNumberFormat="1" applyFont="1" applyFill="1" applyAlignment="1">
      <alignment horizontal="left" vertical="center"/>
    </xf>
    <xf numFmtId="0" fontId="19" fillId="3" borderId="21" xfId="0" applyFont="1" applyFill="1" applyBorder="1" applyAlignment="1">
      <alignment horizontal="center"/>
    </xf>
    <xf numFmtId="0" fontId="9" fillId="3" borderId="16" xfId="0" applyFont="1" applyFill="1" applyBorder="1" applyAlignment="1">
      <alignment horizontal="center" wrapText="1"/>
    </xf>
    <xf numFmtId="0" fontId="9" fillId="3" borderId="8" xfId="0" applyFont="1" applyFill="1" applyBorder="1" applyAlignment="1">
      <alignment horizontal="left" vertical="center" wrapText="1"/>
    </xf>
    <xf numFmtId="0" fontId="9" fillId="3" borderId="8" xfId="0" applyFont="1" applyFill="1" applyBorder="1" applyAlignment="1">
      <alignment vertical="center"/>
    </xf>
    <xf numFmtId="0" fontId="9" fillId="3" borderId="32" xfId="0" applyFont="1" applyFill="1" applyBorder="1" applyAlignment="1">
      <alignment horizontal="left" vertical="center" wrapText="1"/>
    </xf>
    <xf numFmtId="0" fontId="19" fillId="0" borderId="0" xfId="0" applyFont="1" applyAlignment="1">
      <alignment horizontal="left" vertical="center" wrapText="1" indent="1"/>
    </xf>
    <xf numFmtId="0" fontId="19" fillId="0" borderId="2" xfId="0" applyFont="1" applyBorder="1" applyAlignment="1">
      <alignment horizontal="left" vertical="center" wrapText="1" indent="1"/>
    </xf>
    <xf numFmtId="14" fontId="9" fillId="3" borderId="0" xfId="0" applyNumberFormat="1" applyFont="1" applyFill="1" applyAlignment="1">
      <alignment horizontal="center" vertical="center" wrapText="1"/>
    </xf>
    <xf numFmtId="0" fontId="9" fillId="3" borderId="24" xfId="0" applyFont="1" applyFill="1" applyBorder="1" applyAlignment="1">
      <alignment vertical="top" wrapText="1"/>
    </xf>
    <xf numFmtId="0" fontId="52" fillId="2" borderId="0" xfId="0" applyFont="1" applyFill="1" applyAlignment="1">
      <alignment horizontal="left" vertical="center" wrapText="1" indent="3"/>
    </xf>
    <xf numFmtId="0" fontId="59" fillId="2" borderId="0" xfId="0" applyFont="1" applyFill="1" applyAlignment="1">
      <alignment horizontal="left" vertical="center" indent="1"/>
    </xf>
    <xf numFmtId="165" fontId="25" fillId="2" borderId="1" xfId="1" applyNumberFormat="1" applyFont="1" applyFill="1" applyBorder="1"/>
  </cellXfs>
  <cellStyles count="15">
    <cellStyle name="=C:\WINNT35\SYSTEM32\COMMAND.COM" xfId="9" xr:uid="{00000000-0005-0000-0000-000000000000}"/>
    <cellStyle name="Comma 10" xfId="7" xr:uid="{00000000-0005-0000-0000-000001000000}"/>
    <cellStyle name="greyed" xfId="10" xr:uid="{00000000-0005-0000-0000-000002000000}"/>
    <cellStyle name="Heading 1 2" xfId="8" xr:uid="{00000000-0005-0000-0000-000003000000}"/>
    <cellStyle name="Heading 2 2" xfId="13" xr:uid="{00000000-0005-0000-0000-000004000000}"/>
    <cellStyle name="Komma" xfId="1" builtinId="3"/>
    <cellStyle name="Link" xfId="2" builtinId="8"/>
    <cellStyle name="Normal" xfId="0" builtinId="0"/>
    <cellStyle name="Normal 2" xfId="5" xr:uid="{00000000-0005-0000-0000-000008000000}"/>
    <cellStyle name="Normal 2 2" xfId="12" xr:uid="{00000000-0005-0000-0000-000009000000}"/>
    <cellStyle name="Normal 2 2 2 2" xfId="4" xr:uid="{00000000-0005-0000-0000-00000A000000}"/>
    <cellStyle name="Normal 2 3" xfId="14" xr:uid="{3C544144-A18A-40BF-97AD-E178FD66CCAE}"/>
    <cellStyle name="optionalExposure" xfId="11" xr:uid="{00000000-0005-0000-0000-00000B000000}"/>
    <cellStyle name="Procent" xfId="3" builtinId="5"/>
    <cellStyle name="Procent 2" xfId="6" xr:uid="{00000000-0005-0000-0000-00000D000000}"/>
  </cellStyles>
  <dxfs count="14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29.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1" Type="http://schemas.openxmlformats.org/officeDocument/2006/relationships/hyperlink" Target="#Index!A1"/></Relationships>
</file>

<file path=xl/drawings/_rels/drawing31.xml.rels><?xml version="1.0" encoding="UTF-8" standalone="yes"?>
<Relationships xmlns="http://schemas.openxmlformats.org/package/2006/relationships"><Relationship Id="rId1" Type="http://schemas.openxmlformats.org/officeDocument/2006/relationships/hyperlink" Target="#Index!A1"/></Relationships>
</file>

<file path=xl/drawings/_rels/drawing32.xml.rels><?xml version="1.0" encoding="UTF-8" standalone="yes"?>
<Relationships xmlns="http://schemas.openxmlformats.org/package/2006/relationships"><Relationship Id="rId1" Type="http://schemas.openxmlformats.org/officeDocument/2006/relationships/hyperlink" Target="#Index!A1"/></Relationships>
</file>

<file path=xl/drawings/_rels/drawing33.xml.rels><?xml version="1.0" encoding="UTF-8" standalone="yes"?>
<Relationships xmlns="http://schemas.openxmlformats.org/package/2006/relationships"><Relationship Id="rId1" Type="http://schemas.openxmlformats.org/officeDocument/2006/relationships/hyperlink" Target="#Index!A1"/></Relationships>
</file>

<file path=xl/drawings/_rels/drawing34.xml.rels><?xml version="1.0" encoding="UTF-8" standalone="yes"?>
<Relationships xmlns="http://schemas.openxmlformats.org/package/2006/relationships"><Relationship Id="rId1" Type="http://schemas.openxmlformats.org/officeDocument/2006/relationships/hyperlink" Target="#Index!A1"/></Relationships>
</file>

<file path=xl/drawings/_rels/drawing35.xml.rels><?xml version="1.0" encoding="UTF-8" standalone="yes"?>
<Relationships xmlns="http://schemas.openxmlformats.org/package/2006/relationships"><Relationship Id="rId1" Type="http://schemas.openxmlformats.org/officeDocument/2006/relationships/hyperlink" Target="#Index!A1"/></Relationships>
</file>

<file path=xl/drawings/_rels/drawing36.xml.rels><?xml version="1.0" encoding="UTF-8" standalone="yes"?>
<Relationships xmlns="http://schemas.openxmlformats.org/package/2006/relationships"><Relationship Id="rId1" Type="http://schemas.openxmlformats.org/officeDocument/2006/relationships/hyperlink" Target="#Index!A1"/></Relationships>
</file>

<file path=xl/drawings/_rels/drawing37.xml.rels><?xml version="1.0" encoding="UTF-8" standalone="yes"?>
<Relationships xmlns="http://schemas.openxmlformats.org/package/2006/relationships"><Relationship Id="rId1" Type="http://schemas.openxmlformats.org/officeDocument/2006/relationships/hyperlink" Target="#Index!A1"/></Relationships>
</file>

<file path=xl/drawings/_rels/drawing38.xml.rels><?xml version="1.0" encoding="UTF-8" standalone="yes"?>
<Relationships xmlns="http://schemas.openxmlformats.org/package/2006/relationships"><Relationship Id="rId1" Type="http://schemas.openxmlformats.org/officeDocument/2006/relationships/hyperlink" Target="#Index!A1"/></Relationships>
</file>

<file path=xl/drawings/_rels/drawing39.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40.xml.rels><?xml version="1.0" encoding="UTF-8" standalone="yes"?>
<Relationships xmlns="http://schemas.openxmlformats.org/package/2006/relationships"><Relationship Id="rId1" Type="http://schemas.openxmlformats.org/officeDocument/2006/relationships/hyperlink" Target="#Index!A1"/></Relationships>
</file>

<file path=xl/drawings/_rels/drawing41.xml.rels><?xml version="1.0" encoding="UTF-8" standalone="yes"?>
<Relationships xmlns="http://schemas.openxmlformats.org/package/2006/relationships"><Relationship Id="rId1" Type="http://schemas.openxmlformats.org/officeDocument/2006/relationships/hyperlink" Target="#Index!A1"/></Relationships>
</file>

<file path=xl/drawings/_rels/drawing42.xml.rels><?xml version="1.0" encoding="UTF-8" standalone="yes"?>
<Relationships xmlns="http://schemas.openxmlformats.org/package/2006/relationships"><Relationship Id="rId1" Type="http://schemas.openxmlformats.org/officeDocument/2006/relationships/hyperlink" Target="#Index!A1"/></Relationships>
</file>

<file path=xl/drawings/_rels/drawing43.xml.rels><?xml version="1.0" encoding="UTF-8" standalone="yes"?>
<Relationships xmlns="http://schemas.openxmlformats.org/package/2006/relationships"><Relationship Id="rId1" Type="http://schemas.openxmlformats.org/officeDocument/2006/relationships/hyperlink" Target="#Index!A1"/></Relationships>
</file>

<file path=xl/drawings/_rels/drawing44.xml.rels><?xml version="1.0" encoding="UTF-8" standalone="yes"?>
<Relationships xmlns="http://schemas.openxmlformats.org/package/2006/relationships"><Relationship Id="rId1" Type="http://schemas.openxmlformats.org/officeDocument/2006/relationships/hyperlink" Target="#Index!A1"/></Relationships>
</file>

<file path=xl/drawings/_rels/drawing45.xml.rels><?xml version="1.0" encoding="UTF-8" standalone="yes"?>
<Relationships xmlns="http://schemas.openxmlformats.org/package/2006/relationships"><Relationship Id="rId1" Type="http://schemas.openxmlformats.org/officeDocument/2006/relationships/hyperlink" Target="#Index!A1"/></Relationships>
</file>

<file path=xl/drawings/_rels/drawing46.xml.rels><?xml version="1.0" encoding="UTF-8" standalone="yes"?>
<Relationships xmlns="http://schemas.openxmlformats.org/package/2006/relationships"><Relationship Id="rId1" Type="http://schemas.openxmlformats.org/officeDocument/2006/relationships/hyperlink" Target="#Index!A1"/></Relationships>
</file>

<file path=xl/drawings/_rels/drawing47.xml.rels><?xml version="1.0" encoding="UTF-8" standalone="yes"?>
<Relationships xmlns="http://schemas.openxmlformats.org/package/2006/relationships"><Relationship Id="rId1" Type="http://schemas.openxmlformats.org/officeDocument/2006/relationships/hyperlink" Target="#Index!A1"/></Relationships>
</file>

<file path=xl/drawings/_rels/drawing48.xml.rels><?xml version="1.0" encoding="UTF-8" standalone="yes"?>
<Relationships xmlns="http://schemas.openxmlformats.org/package/2006/relationships"><Relationship Id="rId1" Type="http://schemas.openxmlformats.org/officeDocument/2006/relationships/hyperlink" Target="#Index!A1"/></Relationships>
</file>

<file path=xl/drawings/_rels/drawing49.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50.xml.rels><?xml version="1.0" encoding="UTF-8" standalone="yes"?>
<Relationships xmlns="http://schemas.openxmlformats.org/package/2006/relationships"><Relationship Id="rId1" Type="http://schemas.openxmlformats.org/officeDocument/2006/relationships/hyperlink" Target="#Index!A1"/></Relationships>
</file>

<file path=xl/drawings/_rels/drawing51.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247650</xdr:colOff>
      <xdr:row>1</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A70E8438-CE5B-4969-ABA4-2E97C6245946}"/>
            </a:ext>
          </a:extLst>
        </xdr:cNvPr>
        <xdr:cNvSpPr/>
      </xdr:nvSpPr>
      <xdr:spPr>
        <a:xfrm>
          <a:off x="962025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247650</xdr:colOff>
      <xdr:row>3</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87BEEBA4-A48A-4B2F-B580-2685B703D119}"/>
            </a:ext>
          </a:extLst>
        </xdr:cNvPr>
        <xdr:cNvSpPr/>
      </xdr:nvSpPr>
      <xdr:spPr>
        <a:xfrm>
          <a:off x="135540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5</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F8902F56-968F-473F-AB53-2F670F221393}"/>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66CA6D2C-3877-42ED-BC54-A57562CCD8E4}"/>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BE95325B-7BCB-4739-A6D0-4AE199EE52FE}"/>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561975</xdr:colOff>
      <xdr:row>2</xdr:row>
      <xdr:rowOff>9525</xdr:rowOff>
    </xdr:from>
    <xdr:to>
      <xdr:col>12</xdr:col>
      <xdr:colOff>600075</xdr:colOff>
      <xdr:row>6</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E48BB51F-AD6B-41ED-AC37-892005463748}"/>
            </a:ext>
          </a:extLst>
        </xdr:cNvPr>
        <xdr:cNvSpPr/>
      </xdr:nvSpPr>
      <xdr:spPr>
        <a:xfrm>
          <a:off x="14592300" y="885825"/>
          <a:ext cx="857250" cy="8763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2</xdr:row>
      <xdr:rowOff>9525</xdr:rowOff>
    </xdr:from>
    <xdr:to>
      <xdr:col>5</xdr:col>
      <xdr:colOff>857250</xdr:colOff>
      <xdr:row>4</xdr:row>
      <xdr:rowOff>228600</xdr:rowOff>
    </xdr:to>
    <xdr:sp macro="" textlink="">
      <xdr:nvSpPr>
        <xdr:cNvPr id="2" name="Proces 1">
          <a:hlinkClick xmlns:r="http://schemas.openxmlformats.org/officeDocument/2006/relationships" r:id="rId1"/>
          <a:extLst>
            <a:ext uri="{FF2B5EF4-FFF2-40B4-BE49-F238E27FC236}">
              <a16:creationId xmlns:a16="http://schemas.microsoft.com/office/drawing/2014/main" id="{6FA4400C-DD73-4509-95E1-0407A8591DA5}"/>
            </a:ext>
          </a:extLst>
        </xdr:cNvPr>
        <xdr:cNvSpPr/>
      </xdr:nvSpPr>
      <xdr:spPr>
        <a:xfrm>
          <a:off x="10487025" y="885825"/>
          <a:ext cx="857250" cy="6953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561975</xdr:colOff>
      <xdr:row>2</xdr:row>
      <xdr:rowOff>9525</xdr:rowOff>
    </xdr:from>
    <xdr:to>
      <xdr:col>9</xdr:col>
      <xdr:colOff>600075</xdr:colOff>
      <xdr:row>5</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E95C2E67-33CB-4F30-B016-CA09C72574F1}"/>
            </a:ext>
          </a:extLst>
        </xdr:cNvPr>
        <xdr:cNvSpPr/>
      </xdr:nvSpPr>
      <xdr:spPr>
        <a:xfrm>
          <a:off x="14592300" y="885825"/>
          <a:ext cx="857250" cy="8763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1</xdr:row>
      <xdr:rowOff>0</xdr:rowOff>
    </xdr:from>
    <xdr:to>
      <xdr:col>5</xdr:col>
      <xdr:colOff>247650</xdr:colOff>
      <xdr:row>1</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E8552E73-84A7-40F9-9AA3-79AE6673E4D4}"/>
            </a:ext>
          </a:extLst>
        </xdr:cNvPr>
        <xdr:cNvSpPr/>
      </xdr:nvSpPr>
      <xdr:spPr>
        <a:xfrm>
          <a:off x="737235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1</xdr:row>
      <xdr:rowOff>0</xdr:rowOff>
    </xdr:from>
    <xdr:to>
      <xdr:col>5</xdr:col>
      <xdr:colOff>247650</xdr:colOff>
      <xdr:row>1</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28482BCB-B4DF-4ECF-8C6A-05D0B3E28061}"/>
            </a:ext>
          </a:extLst>
        </xdr:cNvPr>
        <xdr:cNvSpPr/>
      </xdr:nvSpPr>
      <xdr:spPr>
        <a:xfrm>
          <a:off x="737235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19</xdr:col>
      <xdr:colOff>142875</xdr:colOff>
      <xdr:row>2</xdr:row>
      <xdr:rowOff>38100</xdr:rowOff>
    </xdr:from>
    <xdr:to>
      <xdr:col>20</xdr:col>
      <xdr:colOff>581025</xdr:colOff>
      <xdr:row>3</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F44B7D9A-62CD-4E5F-A4DD-BEA5646D6919}"/>
            </a:ext>
          </a:extLst>
        </xdr:cNvPr>
        <xdr:cNvSpPr/>
      </xdr:nvSpPr>
      <xdr:spPr>
        <a:xfrm>
          <a:off x="10515600" y="914400"/>
          <a:ext cx="1123950" cy="8572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247650</xdr:colOff>
      <xdr:row>2</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59CB55D8-2B4A-470B-BD96-99E67EE4AC64}"/>
            </a:ext>
          </a:extLst>
        </xdr:cNvPr>
        <xdr:cNvSpPr/>
      </xdr:nvSpPr>
      <xdr:spPr>
        <a:xfrm>
          <a:off x="1768792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247650</xdr:colOff>
      <xdr:row>3</xdr:row>
      <xdr:rowOff>295275</xdr:rowOff>
    </xdr:to>
    <xdr:sp macro="" textlink="">
      <xdr:nvSpPr>
        <xdr:cNvPr id="2" name="Proces 1">
          <a:hlinkClick xmlns:r="http://schemas.openxmlformats.org/officeDocument/2006/relationships" r:id="rId1"/>
          <a:extLst>
            <a:ext uri="{FF2B5EF4-FFF2-40B4-BE49-F238E27FC236}">
              <a16:creationId xmlns:a16="http://schemas.microsoft.com/office/drawing/2014/main" id="{16DD7BD6-987D-4988-AB1A-B603B3BCC214}"/>
            </a:ext>
          </a:extLst>
        </xdr:cNvPr>
        <xdr:cNvSpPr/>
      </xdr:nvSpPr>
      <xdr:spPr>
        <a:xfrm>
          <a:off x="89535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142875</xdr:colOff>
      <xdr:row>2</xdr:row>
      <xdr:rowOff>38100</xdr:rowOff>
    </xdr:from>
    <xdr:to>
      <xdr:col>13</xdr:col>
      <xdr:colOff>581025</xdr:colOff>
      <xdr:row>3</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7A1900A-D2DD-4A59-88AD-41158285CB5C}"/>
            </a:ext>
          </a:extLst>
        </xdr:cNvPr>
        <xdr:cNvSpPr/>
      </xdr:nvSpPr>
      <xdr:spPr>
        <a:xfrm>
          <a:off x="10515600" y="914400"/>
          <a:ext cx="1123950" cy="8572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16</xdr:col>
      <xdr:colOff>142875</xdr:colOff>
      <xdr:row>3</xdr:row>
      <xdr:rowOff>38099</xdr:rowOff>
    </xdr:from>
    <xdr:to>
      <xdr:col>18</xdr:col>
      <xdr:colOff>276225</xdr:colOff>
      <xdr:row>6</xdr:row>
      <xdr:rowOff>9524</xdr:rowOff>
    </xdr:to>
    <xdr:sp macro="" textlink="">
      <xdr:nvSpPr>
        <xdr:cNvPr id="3" name="Proces 1">
          <a:hlinkClick xmlns:r="http://schemas.openxmlformats.org/officeDocument/2006/relationships" r:id="rId1"/>
          <a:extLst>
            <a:ext uri="{FF2B5EF4-FFF2-40B4-BE49-F238E27FC236}">
              <a16:creationId xmlns:a16="http://schemas.microsoft.com/office/drawing/2014/main" id="{7FABA940-6546-41B7-BE96-E7B0A1D8E5F5}"/>
            </a:ext>
          </a:extLst>
        </xdr:cNvPr>
        <xdr:cNvSpPr/>
      </xdr:nvSpPr>
      <xdr:spPr>
        <a:xfrm>
          <a:off x="14354175" y="1076324"/>
          <a:ext cx="1619250" cy="79057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9525</xdr:colOff>
      <xdr:row>2</xdr:row>
      <xdr:rowOff>19050</xdr:rowOff>
    </xdr:from>
    <xdr:to>
      <xdr:col>11</xdr:col>
      <xdr:colOff>257175</xdr:colOff>
      <xdr:row>2</xdr:row>
      <xdr:rowOff>600075</xdr:rowOff>
    </xdr:to>
    <xdr:sp macro="" textlink="">
      <xdr:nvSpPr>
        <xdr:cNvPr id="2" name="Proces 1">
          <a:hlinkClick xmlns:r="http://schemas.openxmlformats.org/officeDocument/2006/relationships" r:id="rId1"/>
          <a:extLst>
            <a:ext uri="{FF2B5EF4-FFF2-40B4-BE49-F238E27FC236}">
              <a16:creationId xmlns:a16="http://schemas.microsoft.com/office/drawing/2014/main" id="{22FBB7DF-E343-4527-A388-108886960221}"/>
            </a:ext>
          </a:extLst>
        </xdr:cNvPr>
        <xdr:cNvSpPr/>
      </xdr:nvSpPr>
      <xdr:spPr>
        <a:xfrm>
          <a:off x="9344025" y="89535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3</xdr:row>
      <xdr:rowOff>38100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11106150" y="885825"/>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21</xdr:col>
      <xdr:colOff>0</xdr:colOff>
      <xdr:row>2</xdr:row>
      <xdr:rowOff>0</xdr:rowOff>
    </xdr:from>
    <xdr:to>
      <xdr:col>22</xdr:col>
      <xdr:colOff>247650</xdr:colOff>
      <xdr:row>4</xdr:row>
      <xdr:rowOff>9525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1359217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247650</xdr:colOff>
      <xdr:row>2</xdr:row>
      <xdr:rowOff>581025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3FC80B78-C237-4A29-86A0-C786FA05E537}"/>
            </a:ext>
          </a:extLst>
        </xdr:cNvPr>
        <xdr:cNvSpPr/>
      </xdr:nvSpPr>
      <xdr:spPr>
        <a:xfrm>
          <a:off x="6981825" y="876300"/>
          <a:ext cx="857250" cy="6286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16</xdr:col>
      <xdr:colOff>609599</xdr:colOff>
      <xdr:row>2</xdr:row>
      <xdr:rowOff>0</xdr:rowOff>
    </xdr:from>
    <xdr:to>
      <xdr:col>18</xdr:col>
      <xdr:colOff>257174</xdr:colOff>
      <xdr:row>5</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682D118D-3AD7-4063-BA07-10C8BDE11DB8}"/>
            </a:ext>
          </a:extLst>
        </xdr:cNvPr>
        <xdr:cNvSpPr/>
      </xdr:nvSpPr>
      <xdr:spPr>
        <a:xfrm>
          <a:off x="16802099" y="876300"/>
          <a:ext cx="866775" cy="6667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590550</xdr:colOff>
      <xdr:row>1</xdr:row>
      <xdr:rowOff>19050</xdr:rowOff>
    </xdr:from>
    <xdr:to>
      <xdr:col>10</xdr:col>
      <xdr:colOff>228600</xdr:colOff>
      <xdr:row>1</xdr:row>
      <xdr:rowOff>476250</xdr:rowOff>
    </xdr:to>
    <xdr:sp macro="" textlink="">
      <xdr:nvSpPr>
        <xdr:cNvPr id="2" name="Proces 1">
          <a:hlinkClick xmlns:r="http://schemas.openxmlformats.org/officeDocument/2006/relationships" r:id="rId1"/>
          <a:extLst>
            <a:ext uri="{FF2B5EF4-FFF2-40B4-BE49-F238E27FC236}">
              <a16:creationId xmlns:a16="http://schemas.microsoft.com/office/drawing/2014/main" id="{DB232FE6-78D1-417C-842F-EB80014559FF}"/>
            </a:ext>
          </a:extLst>
        </xdr:cNvPr>
        <xdr:cNvSpPr/>
      </xdr:nvSpPr>
      <xdr:spPr>
        <a:xfrm>
          <a:off x="10696575" y="28575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247650</xdr:colOff>
      <xdr:row>2</xdr:row>
      <xdr:rowOff>581025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6E8EB07-757A-4285-A307-21067862BC25}"/>
            </a:ext>
          </a:extLst>
        </xdr:cNvPr>
        <xdr:cNvSpPr/>
      </xdr:nvSpPr>
      <xdr:spPr>
        <a:xfrm>
          <a:off x="15240000"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0</xdr:colOff>
      <xdr:row>2</xdr:row>
      <xdr:rowOff>9525</xdr:rowOff>
    </xdr:from>
    <xdr:to>
      <xdr:col>4</xdr:col>
      <xdr:colOff>857250</xdr:colOff>
      <xdr:row>4</xdr:row>
      <xdr:rowOff>228600</xdr:rowOff>
    </xdr:to>
    <xdr:sp macro="" textlink="">
      <xdr:nvSpPr>
        <xdr:cNvPr id="2" name="Proces 1">
          <a:hlinkClick xmlns:r="http://schemas.openxmlformats.org/officeDocument/2006/relationships" r:id="rId1"/>
          <a:extLst>
            <a:ext uri="{FF2B5EF4-FFF2-40B4-BE49-F238E27FC236}">
              <a16:creationId xmlns:a16="http://schemas.microsoft.com/office/drawing/2014/main" id="{60481EA8-CC55-4635-B37C-C16D621A59AF}"/>
            </a:ext>
          </a:extLst>
        </xdr:cNvPr>
        <xdr:cNvSpPr/>
      </xdr:nvSpPr>
      <xdr:spPr>
        <a:xfrm>
          <a:off x="1828800" y="333375"/>
          <a:ext cx="457200" cy="4762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10372725" y="876300"/>
          <a:ext cx="857250" cy="7048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247650</xdr:colOff>
      <xdr:row>5</xdr:row>
      <xdr:rowOff>47625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12773025" y="876300"/>
          <a:ext cx="857250" cy="5524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2</xdr:row>
      <xdr:rowOff>581025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14</xdr:col>
      <xdr:colOff>0</xdr:colOff>
      <xdr:row>2</xdr:row>
      <xdr:rowOff>1</xdr:rowOff>
    </xdr:from>
    <xdr:to>
      <xdr:col>15</xdr:col>
      <xdr:colOff>247650</xdr:colOff>
      <xdr:row>3</xdr:row>
      <xdr:rowOff>304801</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8877300" y="876301"/>
          <a:ext cx="857250" cy="5334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6</xdr:col>
      <xdr:colOff>0</xdr:colOff>
      <xdr:row>2</xdr:row>
      <xdr:rowOff>1</xdr:rowOff>
    </xdr:from>
    <xdr:to>
      <xdr:col>7</xdr:col>
      <xdr:colOff>247650</xdr:colOff>
      <xdr:row>3</xdr:row>
      <xdr:rowOff>304801</xdr:rowOff>
    </xdr:to>
    <xdr:sp macro="" textlink="">
      <xdr:nvSpPr>
        <xdr:cNvPr id="2" name="Proces 1">
          <a:hlinkClick xmlns:r="http://schemas.openxmlformats.org/officeDocument/2006/relationships" r:id="rId1"/>
          <a:extLst>
            <a:ext uri="{FF2B5EF4-FFF2-40B4-BE49-F238E27FC236}">
              <a16:creationId xmlns:a16="http://schemas.microsoft.com/office/drawing/2014/main" id="{EFAD9968-77FD-4018-992F-1D12164AC3D7}"/>
            </a:ext>
          </a:extLst>
        </xdr:cNvPr>
        <xdr:cNvSpPr/>
      </xdr:nvSpPr>
      <xdr:spPr>
        <a:xfrm>
          <a:off x="11010900" y="876301"/>
          <a:ext cx="857250" cy="5334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114300</xdr:rowOff>
    </xdr:to>
    <xdr:sp macro="" textlink="">
      <xdr:nvSpPr>
        <xdr:cNvPr id="2" name="Proces 1">
          <a:hlinkClick xmlns:r="http://schemas.openxmlformats.org/officeDocument/2006/relationships" r:id="rId1"/>
          <a:extLst>
            <a:ext uri="{FF2B5EF4-FFF2-40B4-BE49-F238E27FC236}">
              <a16:creationId xmlns:a16="http://schemas.microsoft.com/office/drawing/2014/main" id="{C0F7B0DD-F172-4573-89F0-C80A28E916C7}"/>
            </a:ext>
          </a:extLst>
        </xdr:cNvPr>
        <xdr:cNvSpPr/>
      </xdr:nvSpPr>
      <xdr:spPr>
        <a:xfrm>
          <a:off x="3657600" y="323850"/>
          <a:ext cx="857250" cy="438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xdr:colOff>
      <xdr:row>1</xdr:row>
      <xdr:rowOff>9525</xdr:rowOff>
    </xdr:from>
    <xdr:to>
      <xdr:col>10</xdr:col>
      <xdr:colOff>257175</xdr:colOff>
      <xdr:row>1</xdr:row>
      <xdr:rowOff>466725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926BD02-0483-4D33-B179-4C4914F8F52A}"/>
            </a:ext>
          </a:extLst>
        </xdr:cNvPr>
        <xdr:cNvSpPr/>
      </xdr:nvSpPr>
      <xdr:spPr>
        <a:xfrm>
          <a:off x="6981825" y="276225"/>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247650</xdr:colOff>
      <xdr:row>5</xdr:row>
      <xdr:rowOff>114300</xdr:rowOff>
    </xdr:to>
    <xdr:sp macro="" textlink="">
      <xdr:nvSpPr>
        <xdr:cNvPr id="2" name="Proces 1">
          <a:hlinkClick xmlns:r="http://schemas.openxmlformats.org/officeDocument/2006/relationships" r:id="rId1"/>
          <a:extLst>
            <a:ext uri="{FF2B5EF4-FFF2-40B4-BE49-F238E27FC236}">
              <a16:creationId xmlns:a16="http://schemas.microsoft.com/office/drawing/2014/main" id="{EEA8AC46-DA14-417B-872D-016E7FAD0B04}"/>
            </a:ext>
          </a:extLst>
        </xdr:cNvPr>
        <xdr:cNvSpPr/>
      </xdr:nvSpPr>
      <xdr:spPr>
        <a:xfrm>
          <a:off x="5476875" y="876300"/>
          <a:ext cx="857250" cy="7620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11</xdr:col>
      <xdr:colOff>0</xdr:colOff>
      <xdr:row>2</xdr:row>
      <xdr:rowOff>9525</xdr:rowOff>
    </xdr:from>
    <xdr:to>
      <xdr:col>12</xdr:col>
      <xdr:colOff>247650</xdr:colOff>
      <xdr:row>3</xdr:row>
      <xdr:rowOff>466724</xdr:rowOff>
    </xdr:to>
    <xdr:sp macro="" textlink="">
      <xdr:nvSpPr>
        <xdr:cNvPr id="2" name="Proces 1">
          <a:hlinkClick xmlns:r="http://schemas.openxmlformats.org/officeDocument/2006/relationships" r:id="rId1"/>
          <a:extLst>
            <a:ext uri="{FF2B5EF4-FFF2-40B4-BE49-F238E27FC236}">
              <a16:creationId xmlns:a16="http://schemas.microsoft.com/office/drawing/2014/main" id="{A827C23A-CDE0-4568-8521-4AB5BF645D83}"/>
            </a:ext>
          </a:extLst>
        </xdr:cNvPr>
        <xdr:cNvSpPr/>
      </xdr:nvSpPr>
      <xdr:spPr>
        <a:xfrm>
          <a:off x="11896725" y="885825"/>
          <a:ext cx="857250" cy="771524"/>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7</xdr:col>
      <xdr:colOff>142875</xdr:colOff>
      <xdr:row>1</xdr:row>
      <xdr:rowOff>590549</xdr:rowOff>
    </xdr:from>
    <xdr:to>
      <xdr:col>8</xdr:col>
      <xdr:colOff>390525</xdr:colOff>
      <xdr:row>3</xdr:row>
      <xdr:rowOff>371475</xdr:rowOff>
    </xdr:to>
    <xdr:sp macro="" textlink="">
      <xdr:nvSpPr>
        <xdr:cNvPr id="2" name="Proces 1">
          <a:hlinkClick xmlns:r="http://schemas.openxmlformats.org/officeDocument/2006/relationships" r:id="rId1"/>
          <a:extLst>
            <a:ext uri="{FF2B5EF4-FFF2-40B4-BE49-F238E27FC236}">
              <a16:creationId xmlns:a16="http://schemas.microsoft.com/office/drawing/2014/main" id="{B3EA9469-D5C4-471D-9FEF-BE01028070F0}"/>
            </a:ext>
          </a:extLst>
        </xdr:cNvPr>
        <xdr:cNvSpPr/>
      </xdr:nvSpPr>
      <xdr:spPr>
        <a:xfrm>
          <a:off x="12268200" y="857249"/>
          <a:ext cx="857250" cy="971551"/>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4</xdr:col>
      <xdr:colOff>561975</xdr:colOff>
      <xdr:row>2</xdr:row>
      <xdr:rowOff>28574</xdr:rowOff>
    </xdr:from>
    <xdr:to>
      <xdr:col>6</xdr:col>
      <xdr:colOff>200025</xdr:colOff>
      <xdr:row>3</xdr:row>
      <xdr:rowOff>438149</xdr:rowOff>
    </xdr:to>
    <xdr:sp macro="" textlink="">
      <xdr:nvSpPr>
        <xdr:cNvPr id="2" name="Proces 1">
          <a:hlinkClick xmlns:r="http://schemas.openxmlformats.org/officeDocument/2006/relationships" r:id="rId1"/>
          <a:extLst>
            <a:ext uri="{FF2B5EF4-FFF2-40B4-BE49-F238E27FC236}">
              <a16:creationId xmlns:a16="http://schemas.microsoft.com/office/drawing/2014/main" id="{C1ADB26A-B1E6-4CF0-8FB6-6DBA530B92C1}"/>
            </a:ext>
          </a:extLst>
        </xdr:cNvPr>
        <xdr:cNvSpPr/>
      </xdr:nvSpPr>
      <xdr:spPr>
        <a:xfrm>
          <a:off x="8953500" y="904874"/>
          <a:ext cx="857250" cy="60007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3</xdr:col>
      <xdr:colOff>66675</xdr:colOff>
      <xdr:row>2</xdr:row>
      <xdr:rowOff>9525</xdr:rowOff>
    </xdr:from>
    <xdr:to>
      <xdr:col>4</xdr:col>
      <xdr:colOff>314325</xdr:colOff>
      <xdr:row>3</xdr:row>
      <xdr:rowOff>276225</xdr:rowOff>
    </xdr:to>
    <xdr:sp macro="" textlink="">
      <xdr:nvSpPr>
        <xdr:cNvPr id="2" name="Proces 1">
          <a:hlinkClick xmlns:r="http://schemas.openxmlformats.org/officeDocument/2006/relationships" r:id="rId1"/>
          <a:extLst>
            <a:ext uri="{FF2B5EF4-FFF2-40B4-BE49-F238E27FC236}">
              <a16:creationId xmlns:a16="http://schemas.microsoft.com/office/drawing/2014/main" id="{55560E7D-B045-43AA-A7D5-9B42E48FF48F}"/>
            </a:ext>
          </a:extLst>
        </xdr:cNvPr>
        <xdr:cNvSpPr/>
      </xdr:nvSpPr>
      <xdr:spPr>
        <a:xfrm>
          <a:off x="12468225" y="885825"/>
          <a:ext cx="857250" cy="60007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10</xdr:col>
      <xdr:colOff>0</xdr:colOff>
      <xdr:row>2</xdr:row>
      <xdr:rowOff>1</xdr:rowOff>
    </xdr:from>
    <xdr:to>
      <xdr:col>11</xdr:col>
      <xdr:colOff>247650</xdr:colOff>
      <xdr:row>3</xdr:row>
      <xdr:rowOff>304801</xdr:rowOff>
    </xdr:to>
    <xdr:sp macro="" textlink="">
      <xdr:nvSpPr>
        <xdr:cNvPr id="2" name="Proces 1">
          <a:hlinkClick xmlns:r="http://schemas.openxmlformats.org/officeDocument/2006/relationships" r:id="rId1"/>
          <a:extLst>
            <a:ext uri="{FF2B5EF4-FFF2-40B4-BE49-F238E27FC236}">
              <a16:creationId xmlns:a16="http://schemas.microsoft.com/office/drawing/2014/main" id="{BBF8E179-4724-4ABE-A438-89F9C716D955}"/>
            </a:ext>
          </a:extLst>
        </xdr:cNvPr>
        <xdr:cNvSpPr/>
      </xdr:nvSpPr>
      <xdr:spPr>
        <a:xfrm>
          <a:off x="8534400" y="876301"/>
          <a:ext cx="857250" cy="7810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11</xdr:col>
      <xdr:colOff>238125</xdr:colOff>
      <xdr:row>0</xdr:row>
      <xdr:rowOff>228600</xdr:rowOff>
    </xdr:from>
    <xdr:to>
      <xdr:col>11</xdr:col>
      <xdr:colOff>1095375</xdr:colOff>
      <xdr:row>1</xdr:row>
      <xdr:rowOff>419100</xdr:rowOff>
    </xdr:to>
    <xdr:sp macro="" textlink="">
      <xdr:nvSpPr>
        <xdr:cNvPr id="2" name="Proces 1">
          <a:hlinkClick xmlns:r="http://schemas.openxmlformats.org/officeDocument/2006/relationships" r:id="rId1"/>
          <a:extLst>
            <a:ext uri="{FF2B5EF4-FFF2-40B4-BE49-F238E27FC236}">
              <a16:creationId xmlns:a16="http://schemas.microsoft.com/office/drawing/2014/main" id="{51B6C985-2ECB-4649-8DB3-DA54997E6FA3}"/>
            </a:ext>
          </a:extLst>
        </xdr:cNvPr>
        <xdr:cNvSpPr/>
      </xdr:nvSpPr>
      <xdr:spPr>
        <a:xfrm>
          <a:off x="12601575" y="2286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16</xdr:col>
      <xdr:colOff>123825</xdr:colOff>
      <xdr:row>0</xdr:row>
      <xdr:rowOff>247650</xdr:rowOff>
    </xdr:from>
    <xdr:to>
      <xdr:col>17</xdr:col>
      <xdr:colOff>0</xdr:colOff>
      <xdr:row>1</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5EA702FE-AC61-4D02-B11F-E39C07BCEDDD}"/>
            </a:ext>
          </a:extLst>
        </xdr:cNvPr>
        <xdr:cNvSpPr/>
      </xdr:nvSpPr>
      <xdr:spPr>
        <a:xfrm>
          <a:off x="14411325" y="247650"/>
          <a:ext cx="76200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8</xdr:col>
      <xdr:colOff>123825</xdr:colOff>
      <xdr:row>0</xdr:row>
      <xdr:rowOff>247650</xdr:rowOff>
    </xdr:from>
    <xdr:to>
      <xdr:col>9</xdr:col>
      <xdr:colOff>0</xdr:colOff>
      <xdr:row>1</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BD8BC05E-845A-4163-8D86-AF268AA4B47A}"/>
            </a:ext>
          </a:extLst>
        </xdr:cNvPr>
        <xdr:cNvSpPr/>
      </xdr:nvSpPr>
      <xdr:spPr>
        <a:xfrm>
          <a:off x="14411325" y="247650"/>
          <a:ext cx="76200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twoCellAnchor>
    <xdr:from>
      <xdr:col>8</xdr:col>
      <xdr:colOff>123825</xdr:colOff>
      <xdr:row>0</xdr:row>
      <xdr:rowOff>247650</xdr:rowOff>
    </xdr:from>
    <xdr:to>
      <xdr:col>9</xdr:col>
      <xdr:colOff>0</xdr:colOff>
      <xdr:row>1</xdr:row>
      <xdr:rowOff>438150</xdr:rowOff>
    </xdr:to>
    <xdr:sp macro="" textlink="">
      <xdr:nvSpPr>
        <xdr:cNvPr id="3" name="Proces 1">
          <a:hlinkClick xmlns:r="http://schemas.openxmlformats.org/officeDocument/2006/relationships" r:id="rId1"/>
          <a:extLst>
            <a:ext uri="{FF2B5EF4-FFF2-40B4-BE49-F238E27FC236}">
              <a16:creationId xmlns:a16="http://schemas.microsoft.com/office/drawing/2014/main" id="{973C0BAC-70DC-47B7-B22D-0179E6713D62}"/>
            </a:ext>
          </a:extLst>
        </xdr:cNvPr>
        <xdr:cNvSpPr/>
      </xdr:nvSpPr>
      <xdr:spPr>
        <a:xfrm>
          <a:off x="10153650" y="247650"/>
          <a:ext cx="76200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7</xdr:col>
      <xdr:colOff>123825</xdr:colOff>
      <xdr:row>0</xdr:row>
      <xdr:rowOff>247650</xdr:rowOff>
    </xdr:from>
    <xdr:to>
      <xdr:col>8</xdr:col>
      <xdr:colOff>0</xdr:colOff>
      <xdr:row>1</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983DF0C1-2BC0-4B59-A79D-9198298CE66E}"/>
            </a:ext>
          </a:extLst>
        </xdr:cNvPr>
        <xdr:cNvSpPr/>
      </xdr:nvSpPr>
      <xdr:spPr>
        <a:xfrm>
          <a:off x="8943975" y="247650"/>
          <a:ext cx="76200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190500</xdr:colOff>
      <xdr:row>1</xdr:row>
      <xdr:rowOff>590549</xdr:rowOff>
    </xdr:from>
    <xdr:to>
      <xdr:col>11</xdr:col>
      <xdr:colOff>438150</xdr:colOff>
      <xdr:row>3</xdr:row>
      <xdr:rowOff>371475</xdr:rowOff>
    </xdr:to>
    <xdr:sp macro="" textlink="">
      <xdr:nvSpPr>
        <xdr:cNvPr id="2" name="Proces 1">
          <a:hlinkClick xmlns:r="http://schemas.openxmlformats.org/officeDocument/2006/relationships" r:id="rId1"/>
          <a:extLst>
            <a:ext uri="{FF2B5EF4-FFF2-40B4-BE49-F238E27FC236}">
              <a16:creationId xmlns:a16="http://schemas.microsoft.com/office/drawing/2014/main" id="{5982DCB1-5C37-421D-98CC-5C7A985655D9}"/>
            </a:ext>
          </a:extLst>
        </xdr:cNvPr>
        <xdr:cNvSpPr/>
      </xdr:nvSpPr>
      <xdr:spPr>
        <a:xfrm>
          <a:off x="10467975" y="857249"/>
          <a:ext cx="857250" cy="666751"/>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13</xdr:col>
      <xdr:colOff>123825</xdr:colOff>
      <xdr:row>0</xdr:row>
      <xdr:rowOff>247650</xdr:rowOff>
    </xdr:from>
    <xdr:to>
      <xdr:col>14</xdr:col>
      <xdr:colOff>0</xdr:colOff>
      <xdr:row>1</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D33AA8C2-7918-4F51-8E70-0FA10AD64804}"/>
            </a:ext>
          </a:extLst>
        </xdr:cNvPr>
        <xdr:cNvSpPr/>
      </xdr:nvSpPr>
      <xdr:spPr>
        <a:xfrm>
          <a:off x="14411325" y="247650"/>
          <a:ext cx="76200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8</xdr:col>
      <xdr:colOff>342900</xdr:colOff>
      <xdr:row>1</xdr:row>
      <xdr:rowOff>180975</xdr:rowOff>
    </xdr:from>
    <xdr:to>
      <xdr:col>9</xdr:col>
      <xdr:colOff>466725</xdr:colOff>
      <xdr:row>2</xdr:row>
      <xdr:rowOff>28575</xdr:rowOff>
    </xdr:to>
    <xdr:sp macro="" textlink="">
      <xdr:nvSpPr>
        <xdr:cNvPr id="2" name="Proces 1">
          <a:hlinkClick xmlns:r="http://schemas.openxmlformats.org/officeDocument/2006/relationships" r:id="rId1"/>
          <a:extLst>
            <a:ext uri="{FF2B5EF4-FFF2-40B4-BE49-F238E27FC236}">
              <a16:creationId xmlns:a16="http://schemas.microsoft.com/office/drawing/2014/main" id="{11857D79-AAE0-44B3-9186-2C1319027B75}"/>
            </a:ext>
          </a:extLst>
        </xdr:cNvPr>
        <xdr:cNvSpPr/>
      </xdr:nvSpPr>
      <xdr:spPr>
        <a:xfrm>
          <a:off x="11049000" y="447675"/>
          <a:ext cx="733425"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285750</xdr:colOff>
      <xdr:row>1</xdr:row>
      <xdr:rowOff>123824</xdr:rowOff>
    </xdr:from>
    <xdr:to>
      <xdr:col>15</xdr:col>
      <xdr:colOff>533400</xdr:colOff>
      <xdr:row>2</xdr:row>
      <xdr:rowOff>180975</xdr:rowOff>
    </xdr:to>
    <xdr:sp macro="" textlink="">
      <xdr:nvSpPr>
        <xdr:cNvPr id="2" name="Proces 1">
          <a:hlinkClick xmlns:r="http://schemas.openxmlformats.org/officeDocument/2006/relationships" r:id="rId1"/>
          <a:extLst>
            <a:ext uri="{FF2B5EF4-FFF2-40B4-BE49-F238E27FC236}">
              <a16:creationId xmlns:a16="http://schemas.microsoft.com/office/drawing/2014/main" id="{B94FAA88-1BEF-499B-8970-F1B623C56797}"/>
            </a:ext>
          </a:extLst>
        </xdr:cNvPr>
        <xdr:cNvSpPr/>
      </xdr:nvSpPr>
      <xdr:spPr>
        <a:xfrm>
          <a:off x="10763250" y="390524"/>
          <a:ext cx="857250" cy="666751"/>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247650</xdr:colOff>
      <xdr:row>4</xdr:row>
      <xdr:rowOff>19050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95916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4CD9F187-0C8E-4901-8F4C-C9C7B617E4A2}"/>
            </a:ext>
          </a:extLst>
        </xdr:cNvPr>
        <xdr:cNvSpPr/>
      </xdr:nvSpPr>
      <xdr:spPr>
        <a:xfrm>
          <a:off x="146494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0</xdr:colOff>
      <xdr:row>2</xdr:row>
      <xdr:rowOff>0</xdr:rowOff>
    </xdr:from>
    <xdr:to>
      <xdr:col>20</xdr:col>
      <xdr:colOff>247650</xdr:colOff>
      <xdr:row>3</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938A9B3D-1216-4614-8CB3-DED1B930F122}"/>
            </a:ext>
          </a:extLst>
        </xdr:cNvPr>
        <xdr:cNvSpPr/>
      </xdr:nvSpPr>
      <xdr:spPr>
        <a:xfrm>
          <a:off x="135540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ydbank.com/esg-and-sustainability" TargetMode="External"/><Relationship Id="rId2" Type="http://schemas.openxmlformats.org/officeDocument/2006/relationships/hyperlink" Target="https://www.sydbank.com/esg-and-sustainability" TargetMode="External"/><Relationship Id="rId1" Type="http://schemas.openxmlformats.org/officeDocument/2006/relationships/hyperlink" Target="http://www.sydbank.com/" TargetMode="External"/><Relationship Id="rId5" Type="http://schemas.openxmlformats.org/officeDocument/2006/relationships/printerSettings" Target="../printerSettings/printerSettings1.bin"/><Relationship Id="rId4" Type="http://schemas.openxmlformats.org/officeDocument/2006/relationships/hyperlink" Target="https://www.sydbank.com/esg-and-sustainability"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3.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4.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7.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hyperlink" Target="https://www.sydbank.com/investor-relations/capital-and-debt" TargetMode="External"/><Relationship Id="rId2" Type="http://schemas.openxmlformats.org/officeDocument/2006/relationships/hyperlink" Target="https://www.sydbank.com/investor-relations/capital-and-debt" TargetMode="External"/><Relationship Id="rId1" Type="http://schemas.openxmlformats.org/officeDocument/2006/relationships/hyperlink" Target="https://www.sydbank.com/investor-relations/capital-and-debt"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2:I148"/>
  <sheetViews>
    <sheetView tabSelected="1" zoomScale="80" zoomScaleNormal="80" workbookViewId="0"/>
  </sheetViews>
  <sheetFormatPr defaultColWidth="9.140625" defaultRowHeight="14.25"/>
  <cols>
    <col min="1" max="1" width="4.28515625" style="431" customWidth="1"/>
    <col min="2" max="2" width="133.28515625" style="431" customWidth="1"/>
    <col min="3" max="3" width="24" style="435" customWidth="1"/>
    <col min="4" max="4" width="19.28515625" style="436" customWidth="1"/>
    <col min="5" max="5" width="27.7109375" style="436" customWidth="1"/>
    <col min="6" max="6" width="24.28515625" style="431" customWidth="1"/>
    <col min="7" max="16384" width="9.140625" style="431"/>
  </cols>
  <sheetData>
    <row r="2" spans="2:9">
      <c r="B2" s="432" t="s">
        <v>1</v>
      </c>
      <c r="C2" s="557" t="s">
        <v>1172</v>
      </c>
      <c r="D2" s="557" t="s">
        <v>1171</v>
      </c>
      <c r="E2" s="556" t="s">
        <v>864</v>
      </c>
      <c r="F2" s="556" t="s">
        <v>1196</v>
      </c>
    </row>
    <row r="3" spans="2:9">
      <c r="B3" s="432"/>
      <c r="C3" s="557"/>
      <c r="D3" s="557"/>
      <c r="E3" s="556"/>
      <c r="F3" s="556"/>
    </row>
    <row r="4" spans="2:9" ht="21" customHeight="1">
      <c r="B4" s="433" t="s">
        <v>0</v>
      </c>
      <c r="C4" s="557"/>
      <c r="D4" s="557"/>
      <c r="E4" s="556"/>
      <c r="F4" s="556"/>
    </row>
    <row r="5" spans="2:9">
      <c r="B5" s="434"/>
      <c r="I5" s="431" t="s">
        <v>2</v>
      </c>
    </row>
    <row r="6" spans="2:9">
      <c r="B6" s="437"/>
    </row>
    <row r="7" spans="2:9">
      <c r="B7" s="438" t="s">
        <v>535</v>
      </c>
      <c r="F7" s="431" t="s">
        <v>2</v>
      </c>
    </row>
    <row r="8" spans="2:9">
      <c r="B8" s="434"/>
    </row>
    <row r="9" spans="2:9">
      <c r="B9" s="4" t="s">
        <v>1197</v>
      </c>
      <c r="C9" s="435" t="s">
        <v>389</v>
      </c>
    </row>
    <row r="10" spans="2:9">
      <c r="B10" s="4" t="s">
        <v>1198</v>
      </c>
      <c r="C10" s="435" t="s">
        <v>416</v>
      </c>
    </row>
    <row r="11" spans="2:9">
      <c r="B11" s="4" t="s">
        <v>1199</v>
      </c>
      <c r="E11" s="436" t="s">
        <v>1118</v>
      </c>
    </row>
    <row r="12" spans="2:9">
      <c r="B12" s="6"/>
      <c r="C12" s="439"/>
      <c r="D12" s="440"/>
      <c r="E12" s="440"/>
      <c r="F12" s="440"/>
    </row>
    <row r="13" spans="2:9">
      <c r="B13" s="4"/>
      <c r="C13" s="441"/>
    </row>
    <row r="14" spans="2:9">
      <c r="B14" s="438" t="s">
        <v>898</v>
      </c>
      <c r="C14" s="441"/>
    </row>
    <row r="15" spans="2:9">
      <c r="B15" s="4"/>
      <c r="C15" s="441"/>
    </row>
    <row r="16" spans="2:9" ht="57">
      <c r="B16" s="90" t="s">
        <v>1200</v>
      </c>
      <c r="C16" s="441"/>
      <c r="D16" s="436" t="s">
        <v>1119</v>
      </c>
      <c r="E16" s="442" t="s">
        <v>1173</v>
      </c>
    </row>
    <row r="17" spans="2:6" ht="28.5">
      <c r="B17" s="4" t="s">
        <v>1201</v>
      </c>
      <c r="C17" s="441"/>
      <c r="E17" s="442" t="s">
        <v>1426</v>
      </c>
    </row>
    <row r="18" spans="2:6">
      <c r="B18" s="6"/>
      <c r="C18" s="439"/>
      <c r="D18" s="443"/>
      <c r="E18" s="440"/>
      <c r="F18" s="440"/>
    </row>
    <row r="19" spans="2:6">
      <c r="B19" s="4"/>
      <c r="C19" s="441"/>
    </row>
    <row r="20" spans="2:6">
      <c r="B20" s="438" t="s">
        <v>899</v>
      </c>
      <c r="C20" s="441"/>
    </row>
    <row r="21" spans="2:6">
      <c r="B21" s="4"/>
      <c r="C21" s="441"/>
    </row>
    <row r="22" spans="2:6" ht="28.5">
      <c r="B22" s="5" t="s">
        <v>1202</v>
      </c>
      <c r="C22" s="444" t="s">
        <v>966</v>
      </c>
    </row>
    <row r="23" spans="2:6">
      <c r="B23" s="5" t="s">
        <v>1203</v>
      </c>
      <c r="C23" s="444" t="s">
        <v>967</v>
      </c>
    </row>
    <row r="24" spans="2:6" ht="28.5">
      <c r="B24" s="90" t="s">
        <v>1204</v>
      </c>
      <c r="C24" s="444" t="s">
        <v>968</v>
      </c>
      <c r="E24" s="445" t="s">
        <v>969</v>
      </c>
    </row>
    <row r="25" spans="2:6">
      <c r="B25" s="4" t="s">
        <v>1205</v>
      </c>
      <c r="C25" s="444" t="s">
        <v>1179</v>
      </c>
    </row>
    <row r="26" spans="2:6">
      <c r="B26" s="4" t="s">
        <v>1206</v>
      </c>
      <c r="C26" s="444" t="s">
        <v>1180</v>
      </c>
    </row>
    <row r="27" spans="2:6" ht="28.5">
      <c r="B27" s="90" t="s">
        <v>1207</v>
      </c>
      <c r="C27" s="444" t="s">
        <v>970</v>
      </c>
      <c r="E27" s="445" t="s">
        <v>969</v>
      </c>
    </row>
    <row r="28" spans="2:6">
      <c r="B28" s="90" t="s">
        <v>1463</v>
      </c>
      <c r="C28" s="444" t="s">
        <v>1464</v>
      </c>
      <c r="E28" s="445"/>
    </row>
    <row r="29" spans="2:6">
      <c r="B29" s="6"/>
      <c r="C29" s="439"/>
      <c r="D29" s="443"/>
      <c r="E29" s="440"/>
      <c r="F29" s="440"/>
    </row>
    <row r="30" spans="2:6">
      <c r="B30" s="4"/>
      <c r="C30" s="441"/>
    </row>
    <row r="31" spans="2:6">
      <c r="B31" s="438" t="s">
        <v>536</v>
      </c>
      <c r="C31" s="441"/>
    </row>
    <row r="32" spans="2:6">
      <c r="B32" s="4"/>
      <c r="C32" s="441"/>
    </row>
    <row r="33" spans="2:6">
      <c r="B33" s="4" t="s">
        <v>1209</v>
      </c>
      <c r="C33" s="435" t="s">
        <v>473</v>
      </c>
    </row>
    <row r="34" spans="2:6">
      <c r="B34" s="4" t="s">
        <v>1208</v>
      </c>
      <c r="D34" s="444"/>
      <c r="E34" s="436" t="s">
        <v>1187</v>
      </c>
    </row>
    <row r="35" spans="2:6">
      <c r="B35" s="4" t="s">
        <v>1210</v>
      </c>
      <c r="C35" s="435" t="s">
        <v>971</v>
      </c>
    </row>
    <row r="36" spans="2:6">
      <c r="B36" s="6"/>
      <c r="C36" s="439"/>
      <c r="D36" s="440"/>
      <c r="E36" s="440"/>
      <c r="F36" s="440"/>
    </row>
    <row r="37" spans="2:6">
      <c r="B37" s="4"/>
    </row>
    <row r="38" spans="2:6">
      <c r="B38" s="438" t="s">
        <v>537</v>
      </c>
    </row>
    <row r="39" spans="2:6">
      <c r="B39" s="4"/>
    </row>
    <row r="40" spans="2:6">
      <c r="B40" s="5" t="s">
        <v>1215</v>
      </c>
      <c r="C40" s="444" t="s">
        <v>539</v>
      </c>
    </row>
    <row r="41" spans="2:6">
      <c r="B41" s="4" t="s">
        <v>1216</v>
      </c>
      <c r="C41" s="435" t="s">
        <v>540</v>
      </c>
    </row>
    <row r="42" spans="2:6">
      <c r="B42" s="4"/>
    </row>
    <row r="43" spans="2:6">
      <c r="B43" s="6"/>
      <c r="C43" s="439"/>
      <c r="D43" s="440"/>
      <c r="E43" s="440"/>
      <c r="F43" s="440"/>
    </row>
    <row r="44" spans="2:6">
      <c r="B44" s="4"/>
    </row>
    <row r="45" spans="2:6">
      <c r="B45" s="438" t="s">
        <v>554</v>
      </c>
    </row>
    <row r="46" spans="2:6">
      <c r="B46" s="4"/>
    </row>
    <row r="47" spans="2:6">
      <c r="B47" s="4" t="s">
        <v>1211</v>
      </c>
      <c r="C47" s="435" t="s">
        <v>555</v>
      </c>
    </row>
    <row r="48" spans="2:6">
      <c r="B48" s="4" t="s">
        <v>1212</v>
      </c>
      <c r="C48" s="435" t="s">
        <v>556</v>
      </c>
    </row>
    <row r="49" spans="2:6">
      <c r="B49" s="5" t="s">
        <v>1213</v>
      </c>
      <c r="C49" s="444" t="s">
        <v>557</v>
      </c>
    </row>
    <row r="50" spans="2:6">
      <c r="B50" s="5" t="s">
        <v>1214</v>
      </c>
      <c r="C50" s="444"/>
      <c r="E50" s="436" t="s">
        <v>1427</v>
      </c>
    </row>
    <row r="51" spans="2:6">
      <c r="B51" s="6"/>
      <c r="C51" s="439"/>
      <c r="D51" s="440"/>
      <c r="E51" s="440"/>
      <c r="F51" s="440"/>
    </row>
    <row r="52" spans="2:6">
      <c r="B52" s="4"/>
    </row>
    <row r="53" spans="2:6">
      <c r="B53" s="438" t="s">
        <v>647</v>
      </c>
    </row>
    <row r="54" spans="2:6">
      <c r="B54" s="438"/>
    </row>
    <row r="55" spans="2:6" ht="28.5" customHeight="1">
      <c r="B55" s="90" t="s">
        <v>1217</v>
      </c>
      <c r="C55" s="444"/>
      <c r="E55" s="442" t="s">
        <v>1175</v>
      </c>
    </row>
    <row r="56" spans="2:6">
      <c r="B56" s="4" t="s">
        <v>1218</v>
      </c>
      <c r="C56" s="435" t="s">
        <v>861</v>
      </c>
    </row>
    <row r="57" spans="2:6">
      <c r="B57" s="4" t="s">
        <v>1219</v>
      </c>
      <c r="C57" s="435" t="s">
        <v>862</v>
      </c>
    </row>
    <row r="58" spans="2:6" ht="13.5" customHeight="1">
      <c r="B58" s="90" t="s">
        <v>1220</v>
      </c>
      <c r="C58" s="435" t="s">
        <v>648</v>
      </c>
    </row>
    <row r="59" spans="2:6">
      <c r="B59" s="6"/>
      <c r="C59" s="439"/>
      <c r="D59" s="440"/>
      <c r="E59" s="440"/>
      <c r="F59" s="440"/>
    </row>
    <row r="60" spans="2:6">
      <c r="B60" s="4"/>
    </row>
    <row r="61" spans="2:6">
      <c r="B61" s="438" t="s">
        <v>704</v>
      </c>
      <c r="C61" s="431"/>
    </row>
    <row r="62" spans="2:6">
      <c r="C62" s="431"/>
    </row>
    <row r="63" spans="2:6" ht="57">
      <c r="B63" s="90" t="s">
        <v>1221</v>
      </c>
      <c r="C63" s="446"/>
      <c r="D63" s="436" t="s">
        <v>1428</v>
      </c>
      <c r="E63" s="442" t="s">
        <v>1127</v>
      </c>
    </row>
    <row r="64" spans="2:6" ht="28.5">
      <c r="B64" s="90" t="s">
        <v>1222</v>
      </c>
      <c r="C64" s="446"/>
      <c r="D64" s="436" t="s">
        <v>1428</v>
      </c>
      <c r="E64" s="442" t="s">
        <v>1181</v>
      </c>
    </row>
    <row r="65" spans="2:6">
      <c r="B65" s="4"/>
      <c r="C65" s="446"/>
    </row>
    <row r="66" spans="2:6">
      <c r="B66" s="4" t="s">
        <v>1223</v>
      </c>
      <c r="C66" s="435" t="s">
        <v>520</v>
      </c>
    </row>
    <row r="67" spans="2:6">
      <c r="B67" s="4" t="s">
        <v>1224</v>
      </c>
      <c r="C67" s="435" t="s">
        <v>521</v>
      </c>
    </row>
    <row r="68" spans="2:6">
      <c r="B68" s="4" t="s">
        <v>1225</v>
      </c>
      <c r="C68" s="435" t="s">
        <v>519</v>
      </c>
    </row>
    <row r="69" spans="2:6">
      <c r="B69" s="4" t="s">
        <v>1226</v>
      </c>
      <c r="C69" s="435" t="s">
        <v>1080</v>
      </c>
    </row>
    <row r="70" spans="2:6">
      <c r="B70" s="6"/>
      <c r="C70" s="439"/>
      <c r="D70" s="440"/>
      <c r="E70" s="440"/>
      <c r="F70" s="440"/>
    </row>
    <row r="71" spans="2:6">
      <c r="B71" s="4"/>
      <c r="C71" s="441"/>
    </row>
    <row r="72" spans="2:6">
      <c r="B72" s="438" t="s">
        <v>705</v>
      </c>
      <c r="C72" s="441"/>
    </row>
    <row r="73" spans="2:6">
      <c r="B73" s="4"/>
    </row>
    <row r="74" spans="2:6" ht="28.5">
      <c r="B74" s="90" t="s">
        <v>1227</v>
      </c>
      <c r="C74" s="444"/>
      <c r="D74" s="436" t="s">
        <v>1429</v>
      </c>
      <c r="E74" s="442" t="s">
        <v>1126</v>
      </c>
    </row>
    <row r="75" spans="2:6">
      <c r="B75" s="90" t="s">
        <v>1228</v>
      </c>
      <c r="C75" s="444" t="s">
        <v>713</v>
      </c>
    </row>
    <row r="76" spans="2:6">
      <c r="B76" s="6"/>
      <c r="C76" s="439"/>
      <c r="D76" s="440"/>
      <c r="E76" s="440"/>
      <c r="F76" s="440"/>
    </row>
    <row r="77" spans="2:6">
      <c r="B77" s="4"/>
      <c r="C77" s="441"/>
    </row>
    <row r="78" spans="2:6">
      <c r="B78" s="438" t="s">
        <v>714</v>
      </c>
      <c r="C78" s="441"/>
    </row>
    <row r="79" spans="2:6">
      <c r="B79" s="4"/>
      <c r="C79" s="441"/>
    </row>
    <row r="80" spans="2:6">
      <c r="B80" s="4" t="s">
        <v>1229</v>
      </c>
      <c r="C80" s="435" t="s">
        <v>715</v>
      </c>
      <c r="F80" s="447"/>
    </row>
    <row r="81" spans="2:6">
      <c r="B81" s="4" t="s">
        <v>1230</v>
      </c>
      <c r="C81" s="435" t="s">
        <v>715</v>
      </c>
    </row>
    <row r="82" spans="2:6">
      <c r="B82" s="4" t="s">
        <v>1231</v>
      </c>
      <c r="C82" s="435" t="s">
        <v>716</v>
      </c>
    </row>
    <row r="83" spans="2:6">
      <c r="B83" s="6"/>
      <c r="C83" s="439"/>
      <c r="D83" s="440"/>
      <c r="E83" s="440"/>
      <c r="F83" s="440"/>
    </row>
    <row r="84" spans="2:6">
      <c r="B84" s="4"/>
      <c r="C84" s="441"/>
    </row>
    <row r="85" spans="2:6">
      <c r="B85" s="438" t="s">
        <v>717</v>
      </c>
      <c r="C85" s="441"/>
    </row>
    <row r="86" spans="2:6">
      <c r="B86" s="4"/>
      <c r="C86" s="441"/>
    </row>
    <row r="87" spans="2:6" ht="57">
      <c r="B87" s="90" t="s">
        <v>1232</v>
      </c>
      <c r="C87" s="448"/>
      <c r="D87" s="444" t="s">
        <v>1430</v>
      </c>
      <c r="E87" s="445" t="s">
        <v>1186</v>
      </c>
    </row>
    <row r="88" spans="2:6">
      <c r="B88" s="4" t="s">
        <v>1233</v>
      </c>
      <c r="C88" s="435" t="s">
        <v>719</v>
      </c>
    </row>
    <row r="89" spans="2:6">
      <c r="B89" s="4" t="s">
        <v>1234</v>
      </c>
      <c r="C89" s="435" t="s">
        <v>1128</v>
      </c>
    </row>
    <row r="90" spans="2:6">
      <c r="B90" s="4" t="s">
        <v>1235</v>
      </c>
      <c r="C90" s="435" t="s">
        <v>720</v>
      </c>
    </row>
    <row r="91" spans="2:6">
      <c r="B91" s="4" t="s">
        <v>1236</v>
      </c>
      <c r="C91" s="435" t="s">
        <v>721</v>
      </c>
    </row>
    <row r="92" spans="2:6">
      <c r="B92" s="4" t="s">
        <v>1237</v>
      </c>
      <c r="C92" s="435" t="s">
        <v>718</v>
      </c>
    </row>
    <row r="93" spans="2:6">
      <c r="B93" s="4" t="s">
        <v>1238</v>
      </c>
      <c r="C93" s="435" t="s">
        <v>1129</v>
      </c>
    </row>
    <row r="94" spans="2:6">
      <c r="B94" s="6"/>
      <c r="C94" s="439"/>
      <c r="D94" s="440"/>
      <c r="E94" s="440"/>
      <c r="F94" s="440"/>
    </row>
    <row r="95" spans="2:6">
      <c r="B95" s="4"/>
      <c r="C95" s="449"/>
    </row>
    <row r="96" spans="2:6">
      <c r="B96" s="438" t="s">
        <v>779</v>
      </c>
      <c r="C96" s="449"/>
    </row>
    <row r="97" spans="2:7">
      <c r="B97" s="4"/>
      <c r="C97" s="450"/>
    </row>
    <row r="98" spans="2:7" ht="28.5">
      <c r="B98" s="4" t="s">
        <v>1239</v>
      </c>
      <c r="C98" s="444" t="s">
        <v>1117</v>
      </c>
      <c r="D98" s="436" t="s">
        <v>1431</v>
      </c>
      <c r="E98" s="442" t="s">
        <v>1126</v>
      </c>
    </row>
    <row r="99" spans="2:7" ht="15" customHeight="1">
      <c r="B99" s="4" t="s">
        <v>1240</v>
      </c>
      <c r="C99" s="435" t="s">
        <v>480</v>
      </c>
      <c r="G99" s="431" t="s">
        <v>2</v>
      </c>
    </row>
    <row r="100" spans="2:7" ht="15" customHeight="1">
      <c r="B100" s="4" t="s">
        <v>1241</v>
      </c>
      <c r="C100" s="435" t="s">
        <v>475</v>
      </c>
    </row>
    <row r="101" spans="2:7" ht="15" customHeight="1">
      <c r="B101" s="4" t="s">
        <v>1243</v>
      </c>
      <c r="C101" s="435" t="s">
        <v>476</v>
      </c>
    </row>
    <row r="102" spans="2:7" ht="15" customHeight="1">
      <c r="B102" s="4" t="s">
        <v>1242</v>
      </c>
      <c r="C102" s="435" t="s">
        <v>477</v>
      </c>
    </row>
    <row r="103" spans="2:7" ht="15" customHeight="1">
      <c r="B103" s="4" t="s">
        <v>1244</v>
      </c>
      <c r="C103" s="435" t="s">
        <v>478</v>
      </c>
    </row>
    <row r="104" spans="2:7" ht="15" customHeight="1">
      <c r="B104" s="4" t="s">
        <v>1245</v>
      </c>
      <c r="C104" s="435" t="s">
        <v>479</v>
      </c>
    </row>
    <row r="105" spans="2:7">
      <c r="B105" s="6"/>
      <c r="C105" s="451"/>
      <c r="D105" s="440"/>
      <c r="E105" s="440"/>
      <c r="F105" s="440"/>
    </row>
    <row r="106" spans="2:7">
      <c r="B106" s="4"/>
      <c r="C106" s="449"/>
    </row>
    <row r="107" spans="2:7">
      <c r="B107" s="438" t="s">
        <v>1143</v>
      </c>
      <c r="C107" s="449"/>
    </row>
    <row r="108" spans="2:7">
      <c r="C108" s="449"/>
    </row>
    <row r="109" spans="2:7" ht="28.5">
      <c r="B109" s="4" t="s">
        <v>1246</v>
      </c>
      <c r="C109" s="449"/>
      <c r="E109" s="442" t="s">
        <v>1144</v>
      </c>
    </row>
    <row r="110" spans="2:7">
      <c r="B110" s="4" t="s">
        <v>1247</v>
      </c>
      <c r="C110" s="435" t="s">
        <v>780</v>
      </c>
    </row>
    <row r="111" spans="2:7">
      <c r="B111" s="452"/>
      <c r="C111" s="451"/>
      <c r="D111" s="440"/>
      <c r="E111" s="440"/>
      <c r="F111" s="440"/>
    </row>
    <row r="112" spans="2:7">
      <c r="C112" s="449"/>
    </row>
    <row r="113" spans="2:6">
      <c r="B113" s="438" t="s">
        <v>1145</v>
      </c>
      <c r="C113" s="449"/>
    </row>
    <row r="114" spans="2:6">
      <c r="C114" s="449"/>
    </row>
    <row r="115" spans="2:6" ht="28.5">
      <c r="B115" s="4" t="s">
        <v>1248</v>
      </c>
      <c r="C115" s="449"/>
      <c r="E115" s="442" t="s">
        <v>1174</v>
      </c>
    </row>
    <row r="116" spans="2:6">
      <c r="B116" s="4" t="s">
        <v>1249</v>
      </c>
      <c r="C116" s="435" t="s">
        <v>1147</v>
      </c>
    </row>
    <row r="117" spans="2:6">
      <c r="B117" s="452"/>
      <c r="C117" s="451"/>
      <c r="D117" s="443"/>
      <c r="E117" s="440"/>
      <c r="F117" s="440"/>
    </row>
    <row r="118" spans="2:6">
      <c r="C118" s="449"/>
    </row>
    <row r="119" spans="2:6">
      <c r="B119" s="438" t="s">
        <v>1484</v>
      </c>
      <c r="C119" s="449"/>
      <c r="E119" s="436" t="s">
        <v>1486</v>
      </c>
    </row>
    <row r="120" spans="2:6">
      <c r="B120" s="452"/>
      <c r="C120" s="451"/>
      <c r="D120" s="443"/>
      <c r="E120" s="443"/>
      <c r="F120" s="452"/>
    </row>
    <row r="121" spans="2:6">
      <c r="C121" s="449"/>
    </row>
    <row r="122" spans="2:6">
      <c r="B122" s="438" t="s">
        <v>865</v>
      </c>
    </row>
    <row r="124" spans="2:6">
      <c r="B124" s="4" t="s">
        <v>1250</v>
      </c>
      <c r="C124" s="435" t="s">
        <v>869</v>
      </c>
    </row>
    <row r="125" spans="2:6">
      <c r="B125" s="4" t="s">
        <v>1252</v>
      </c>
      <c r="C125" s="435" t="s">
        <v>870</v>
      </c>
    </row>
    <row r="126" spans="2:6">
      <c r="B126" s="4" t="s">
        <v>1253</v>
      </c>
      <c r="C126" s="435" t="s">
        <v>871</v>
      </c>
    </row>
    <row r="127" spans="2:6">
      <c r="B127" s="4" t="s">
        <v>1251</v>
      </c>
      <c r="C127" s="435" t="s">
        <v>1176</v>
      </c>
    </row>
    <row r="128" spans="2:6">
      <c r="B128" s="452"/>
      <c r="C128" s="439"/>
      <c r="D128" s="443"/>
      <c r="E128" s="440"/>
      <c r="F128" s="440"/>
    </row>
    <row r="130" spans="2:6">
      <c r="B130" s="438" t="s">
        <v>1156</v>
      </c>
    </row>
    <row r="132" spans="2:6">
      <c r="B132" s="431" t="s">
        <v>1432</v>
      </c>
      <c r="C132" s="435" t="s">
        <v>1433</v>
      </c>
    </row>
    <row r="133" spans="2:6">
      <c r="B133" s="431" t="s">
        <v>1254</v>
      </c>
      <c r="C133" s="435" t="s">
        <v>1158</v>
      </c>
    </row>
    <row r="134" spans="2:6" ht="12.75" customHeight="1">
      <c r="B134" s="452"/>
      <c r="C134" s="439"/>
      <c r="D134" s="443"/>
      <c r="E134" s="440"/>
      <c r="F134" s="440"/>
    </row>
    <row r="135" spans="2:6" ht="12.75" customHeight="1"/>
    <row r="136" spans="2:6" ht="15" customHeight="1">
      <c r="B136" s="438" t="s">
        <v>1188</v>
      </c>
    </row>
    <row r="137" spans="2:6" ht="12.75" customHeight="1"/>
    <row r="138" spans="2:6" ht="12.75" customHeight="1">
      <c r="B138" s="431" t="s">
        <v>1189</v>
      </c>
      <c r="D138" s="431"/>
      <c r="F138" s="435" t="s">
        <v>1485</v>
      </c>
    </row>
    <row r="139" spans="2:6" ht="12.75" customHeight="1">
      <c r="B139" s="431" t="s">
        <v>1190</v>
      </c>
      <c r="F139" s="435" t="s">
        <v>1485</v>
      </c>
    </row>
    <row r="140" spans="2:6">
      <c r="B140" s="431" t="s">
        <v>1191</v>
      </c>
      <c r="F140" s="435" t="s">
        <v>1485</v>
      </c>
    </row>
    <row r="142" spans="2:6">
      <c r="B142" s="431" t="s">
        <v>1192</v>
      </c>
      <c r="C142" s="435" t="s">
        <v>1362</v>
      </c>
    </row>
    <row r="143" spans="2:6">
      <c r="B143" s="431" t="s">
        <v>1193</v>
      </c>
      <c r="C143" s="435" t="s">
        <v>1363</v>
      </c>
    </row>
    <row r="144" spans="2:6">
      <c r="B144" s="431" t="s">
        <v>1194</v>
      </c>
      <c r="C144" s="435" t="s">
        <v>1377</v>
      </c>
    </row>
    <row r="145" spans="2:6">
      <c r="B145" s="431" t="s">
        <v>1195</v>
      </c>
      <c r="C145" s="435" t="s">
        <v>1384</v>
      </c>
    </row>
    <row r="146" spans="2:6">
      <c r="B146" s="431" t="s">
        <v>1393</v>
      </c>
      <c r="C146" s="435" t="s">
        <v>1399</v>
      </c>
    </row>
    <row r="147" spans="2:6">
      <c r="B147" s="431" t="s">
        <v>1425</v>
      </c>
      <c r="C147" s="435" t="s">
        <v>1400</v>
      </c>
    </row>
    <row r="148" spans="2:6">
      <c r="B148" s="440"/>
      <c r="C148" s="440"/>
      <c r="D148" s="440"/>
      <c r="E148" s="440"/>
      <c r="F148" s="440"/>
    </row>
  </sheetData>
  <mergeCells count="4">
    <mergeCell ref="E2:E4"/>
    <mergeCell ref="D2:D4"/>
    <mergeCell ref="C2:C4"/>
    <mergeCell ref="F2:F4"/>
  </mergeCells>
  <hyperlinks>
    <hyperlink ref="C9" location="'EU OV1'!A1" display="EU OV1" xr:uid="{FBD75644-FCDE-4895-B446-4D9E94920360}"/>
    <hyperlink ref="C10" location="'EU KM1'!A1" display="EU OV1" xr:uid="{5C9165A0-F669-487A-8A29-63F1B3EA5C2B}"/>
    <hyperlink ref="C33" location="'EU CC1'!A1" display="EU CC1" xr:uid="{C3E7E5E3-92B3-4173-B976-798AD04A8CFC}"/>
    <hyperlink ref="C103" location="'EU CCR5'!A1" display="EU CCR5" xr:uid="{2342FC97-9F9C-4289-AEA2-76F214145825}"/>
    <hyperlink ref="C102" location="'EU CCR4'!A1" display="EU CCR4" xr:uid="{42FC7B21-7AC5-47E1-ABAC-AE64572395B1}"/>
    <hyperlink ref="C101" location="'EU CCR3'!A1" display="EU CCR3" xr:uid="{F95E49FD-CFDD-4A05-AB66-9B109088CDE1}"/>
    <hyperlink ref="C100" location="'EU CCR2'!A1" display="EU CCR2" xr:uid="{169D6634-E088-4DC7-AA1B-55FF7542FFFF}"/>
    <hyperlink ref="C99" location="'EU CCR1'!A1" display="EU CCR1" xr:uid="{D80F8580-63BD-4927-95E3-AF1A1B3CB091}"/>
    <hyperlink ref="C66" location="'EU CR1'!A1" display="EU CR1" xr:uid="{01B96AB5-63BB-45E4-93E4-507F54CCAA77}"/>
    <hyperlink ref="C67" location="'EU CR1-A'!A1" display="EU CR1-A" xr:uid="{97814B05-18CD-44B4-ADF1-3931742A047F}"/>
    <hyperlink ref="C40" location="'EU CCyB1'!A1" display="EU CCyB1" xr:uid="{803EE60B-EFA3-4922-BBF6-0D27C1269EF0}"/>
    <hyperlink ref="C41" location="'EU CCyB2'!A1" display="EU CCyB2" xr:uid="{B12E1C77-E740-4FA6-8DA9-D76A2E8A22EA}"/>
    <hyperlink ref="C47" location="'EU LR1 LRSum'!A1" display="EU LR1 LRSum" xr:uid="{8D39D063-742F-493D-82B9-4DCD9A3E8BA5}"/>
    <hyperlink ref="C48" location="'EU LR2 LRCom'!A1" display="EU LR2 LRCom" xr:uid="{1CA0AB2D-60B2-4801-B370-08207155D624}"/>
    <hyperlink ref="C49" location="'EU LR3 LRSpl'!A1" display="EU LR3 LRSpl" xr:uid="{F0315C17-10B9-40A9-BEA2-2BB63D24CF46}"/>
    <hyperlink ref="C58" location="'EU LIQ2'!A1" display="EU LIQ2" xr:uid="{5221859A-F24C-4865-B171-836C77FC7B5F}"/>
    <hyperlink ref="C68" location="'EU CQ1'!A1" display="EU CQ1" xr:uid="{0A8CCE13-1ADE-4BEB-B7DA-758F1D17F1CC}"/>
    <hyperlink ref="C75" location="'EU CR3'!A1" display="EU CR3" xr:uid="{A80FB9BF-D7D2-42D0-81F3-7A5EB12A2029}"/>
    <hyperlink ref="C81" location="'EU CR4'!A1" display="EU CR4" xr:uid="{8049ED9C-5272-4F70-95AE-BB64449BB5C1}"/>
    <hyperlink ref="C82" location="'EU CR5'!A1" display="EU CR5" xr:uid="{11B7886C-E96D-4609-8BD0-F99F58D815D5}"/>
    <hyperlink ref="C88" location="'EU CR6'!A1" display="EU CR6 " xr:uid="{0039AB99-8AF0-4B5D-8FAC-DEEED6BFB4C0}"/>
    <hyperlink ref="C90" location="'EU CR7'!A1" display="EU CR7" xr:uid="{96A9D0E6-2870-4D6D-9E04-F95C6E0949DD}"/>
    <hyperlink ref="C92" location="'EU CR8'!A1" display="EU CR8" xr:uid="{6A3850DB-8877-442C-9971-23D021BDEBA0}"/>
    <hyperlink ref="C91" location="'EU CR7-A'!A1" display="EU CR7-A" xr:uid="{6E4DFCA5-45AA-4052-BC1B-D5A794036710}"/>
    <hyperlink ref="C110" location="'EU MR1'!A1" display="EU MR1" xr:uid="{C61E2F41-F4DA-474B-B0B4-85FA250C7C53}"/>
    <hyperlink ref="C104" location="'EU CCR8'!A1" display="EU CCR8" xr:uid="{410D9F44-72AC-403A-85AC-DECD081342D4}"/>
    <hyperlink ref="C56" location="'EU LIQ1'!A1" display="EU LIQ1" xr:uid="{CDBA342C-304D-4423-A348-93F37216614F}"/>
    <hyperlink ref="C57" location="'EU LIQB'!A1" display="EU LIQB" xr:uid="{DA4E43BA-6823-4D9A-861C-E6BE5FA8A1C2}"/>
    <hyperlink ref="C22" location="'EU LI1'!A1" display="EU LI1" xr:uid="{63967116-4144-4A70-9254-4F3560C563CE}"/>
    <hyperlink ref="C23" location="'EU LI2'!A1" display="EU LI2" xr:uid="{DB3F51F3-C413-40E0-88C6-6EA5ABE52793}"/>
    <hyperlink ref="C24" location="'EU LI3'!A1" display="EU LI3" xr:uid="{DC55534A-4FCC-4106-9A99-A332C368282B}"/>
    <hyperlink ref="C27" location="'EU LI2'!A1" display="EU LIB" xr:uid="{6271E0AE-867F-4D67-865C-8B0108DE2457}"/>
    <hyperlink ref="C35" location="'EU CCA'!A1" display="EU CCA" xr:uid="{FD1AF6BA-36B9-4B58-838A-965D3284D1B3}"/>
    <hyperlink ref="C69" location="'EU CQ3'!A1" display="EU CQ3" xr:uid="{AA0DF732-7D9B-487A-AA97-616FBCD32A22}"/>
    <hyperlink ref="C124" location="'EU AE1'!A1" display="EU AE1" xr:uid="{00CDB0FA-8D67-43CF-A7F6-B84C42558CB0}"/>
    <hyperlink ref="C125" location="'EU AE2'!A1" display="EU AE2" xr:uid="{CDBFEE56-18FF-4384-99AA-250718215177}"/>
    <hyperlink ref="C126" location="'EU AE3'!A1" display="EU AE3" xr:uid="{8FEBFE7A-9D6B-4017-AD10-0571699E088F}"/>
    <hyperlink ref="C89" location="'EU CR6-A'!A1" display="EU CR6-A" xr:uid="{82C567BF-5A76-4DCE-B0B2-FB7EEB078BED}"/>
    <hyperlink ref="C93" location="'EU CR9'!A1" display="EU CR9 " xr:uid="{CC7C6413-1530-4FA3-8B74-95B72DD9103D}"/>
    <hyperlink ref="C98" location="'EU CCRA'!A1" display="EU CCRA" xr:uid="{2FA03AF1-5A7A-49A9-87CD-DE4AC0D55961}"/>
    <hyperlink ref="C116" location="'EU OR1'!A1" display="EU OR1" xr:uid="{04221977-7CFC-466B-AB30-4F960EC68CF6}"/>
    <hyperlink ref="C132" location="'EU IRRBB1'!A1" display="EU IRRBB1" xr:uid="{14B0C7EA-3C19-49D1-AA53-96BAC4F3C01D}"/>
    <hyperlink ref="C80" location="'EU CR4'!A1" display="EU CR4" xr:uid="{38BAFD10-1B92-412D-A5A5-A7D4ED2A231F}"/>
    <hyperlink ref="C127" location="'EU AE4'!A1" display="EU AE4" xr:uid="{5E189199-4B34-4848-8208-FE7FF43DF452}"/>
    <hyperlink ref="C25" location="'EU LI1'!A1" display="EU LIA (a)" xr:uid="{B0A05776-9B26-4BAE-9584-B3320361D431}"/>
    <hyperlink ref="C26" location="'EU LI2'!A1" display="EU LIA (b)" xr:uid="{A39D98C5-3BC4-45C5-823B-67320C7B0DD5}"/>
    <hyperlink ref="F2" r:id="rId1" display="www.Sydbank.com" xr:uid="{17B28E13-E470-448E-8059-4DD1AB20BAAE}"/>
    <hyperlink ref="C142" location="'ESG template 1'!A1" display="'ESG template 1'!A1" xr:uid="{CFA6AF0D-E3FA-4EB6-BEC7-7A23F57B96FE}"/>
    <hyperlink ref="C143" location="'ESG template 2'!A1" display="ESG template 2" xr:uid="{6677039D-4C9D-4DCA-BEB1-2F9A6CD32AFE}"/>
    <hyperlink ref="C144" location="'ESG template 3'!A1" display="ESG template 2" xr:uid="{DB843BAC-AD08-43FC-8C88-5975A8C567BB}"/>
    <hyperlink ref="C145" location="'ESG template 4'!A1" display="ESG template 4" xr:uid="{46A8B5BD-2CB6-4629-AB5B-6E2BDF6C2B66}"/>
    <hyperlink ref="C146" location="'ESG template 5'!A1" display="ESG template 5" xr:uid="{204F0C5D-BDB0-4331-93A0-A467E3A4BC1F}"/>
    <hyperlink ref="C147" location="'ESG template 10'!A1" display="ESG template 10" xr:uid="{295A9CF0-390D-4215-A29F-669FA580A3F0}"/>
    <hyperlink ref="C133" location="'EU IRRBB1'!A1" display="EU IRRBB1" xr:uid="{1D6D39CC-C1A9-4928-AEB1-D9A682F39819}"/>
    <hyperlink ref="C28" location="'EU PV1'!A1" display="EU PV1" xr:uid="{23CFA3E1-FE4E-4E15-B302-408995D1E43A}"/>
    <hyperlink ref="F138" r:id="rId2" xr:uid="{F7921D30-42A7-4E2D-8771-7B168A8409B1}"/>
    <hyperlink ref="F139" r:id="rId3" xr:uid="{3FF58050-EA0D-42C6-84F8-A1584B0266FB}"/>
    <hyperlink ref="F140" r:id="rId4" xr:uid="{AFC2F930-B0A6-4A0A-A7FC-721CF1213026}"/>
  </hyperlinks>
  <pageMargins left="0.23622047244094491" right="0.23622047244094491" top="0.74803149606299213" bottom="0.74803149606299213" header="0.31496062992125984" footer="0.31496062992125984"/>
  <pageSetup paperSize="9" scale="55"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9E2F6-A0BE-4557-A867-BBF6C64630A9}">
  <sheetPr codeName="Ark5"/>
  <dimension ref="B1:R17"/>
  <sheetViews>
    <sheetView workbookViewId="0">
      <selection activeCell="L22" sqref="L22"/>
    </sheetView>
  </sheetViews>
  <sheetFormatPr defaultColWidth="9.140625" defaultRowHeight="12.75"/>
  <cols>
    <col min="1" max="1" width="3.7109375" style="1" customWidth="1"/>
    <col min="2" max="2" width="37.7109375" style="1" customWidth="1"/>
    <col min="3" max="4" width="14.7109375" style="1" customWidth="1"/>
    <col min="5" max="5" width="1.7109375" style="1" customWidth="1"/>
    <col min="6" max="7" width="15.7109375" style="1" customWidth="1"/>
    <col min="8" max="8" width="1.7109375" style="1" customWidth="1"/>
    <col min="9" max="9" width="12.7109375" style="1" customWidth="1"/>
    <col min="10" max="10" width="9.140625" style="1"/>
    <col min="11" max="11" width="1.7109375" style="1" customWidth="1"/>
    <col min="12" max="15" width="12.7109375" style="1" customWidth="1"/>
    <col min="16" max="18" width="13.42578125" style="1" customWidth="1"/>
    <col min="19" max="16384" width="9.140625" style="1"/>
  </cols>
  <sheetData>
    <row r="1" spans="2:18" ht="21" customHeight="1"/>
    <row r="2" spans="2:18" s="176" customFormat="1" ht="48" customHeight="1">
      <c r="B2" s="175" t="s">
        <v>538</v>
      </c>
      <c r="C2" s="175"/>
      <c r="D2" s="175"/>
      <c r="E2" s="175"/>
      <c r="F2" s="175"/>
      <c r="G2" s="175"/>
      <c r="H2" s="175"/>
      <c r="I2" s="175"/>
      <c r="J2" s="175"/>
      <c r="K2" s="175"/>
      <c r="L2" s="175"/>
      <c r="M2" s="175"/>
      <c r="N2" s="175"/>
      <c r="O2" s="175"/>
      <c r="P2" s="175"/>
      <c r="Q2" s="175"/>
      <c r="R2" s="175"/>
    </row>
    <row r="3" spans="2:18" ht="30" customHeight="1">
      <c r="B3" s="630" t="s">
        <v>1265</v>
      </c>
      <c r="C3" s="598" t="s">
        <v>378</v>
      </c>
      <c r="D3" s="598"/>
      <c r="E3" s="548"/>
      <c r="F3" s="598" t="s">
        <v>546</v>
      </c>
      <c r="G3" s="598"/>
      <c r="H3" s="548"/>
      <c r="I3" s="598" t="s">
        <v>548</v>
      </c>
      <c r="J3" s="598" t="s">
        <v>502</v>
      </c>
      <c r="K3" s="548"/>
      <c r="L3" s="598" t="s">
        <v>379</v>
      </c>
      <c r="M3" s="598"/>
      <c r="N3" s="598"/>
      <c r="O3" s="598"/>
      <c r="P3" s="576" t="s">
        <v>551</v>
      </c>
      <c r="Q3" s="576" t="s">
        <v>552</v>
      </c>
      <c r="R3" s="576" t="s">
        <v>553</v>
      </c>
    </row>
    <row r="4" spans="2:18" ht="72">
      <c r="B4" s="630"/>
      <c r="C4" s="548" t="s">
        <v>542</v>
      </c>
      <c r="D4" s="548" t="s">
        <v>543</v>
      </c>
      <c r="E4" s="548"/>
      <c r="F4" s="548" t="s">
        <v>545</v>
      </c>
      <c r="G4" s="548" t="s">
        <v>547</v>
      </c>
      <c r="H4" s="548"/>
      <c r="I4" s="598"/>
      <c r="J4" s="598"/>
      <c r="K4" s="548"/>
      <c r="L4" s="548" t="s">
        <v>549</v>
      </c>
      <c r="M4" s="548" t="s">
        <v>544</v>
      </c>
      <c r="N4" s="548" t="s">
        <v>550</v>
      </c>
      <c r="O4" s="548" t="s">
        <v>4</v>
      </c>
      <c r="P4" s="576"/>
      <c r="Q4" s="576"/>
      <c r="R4" s="576"/>
    </row>
    <row r="5" spans="2:18" ht="12.75" customHeight="1">
      <c r="B5" s="190" t="s">
        <v>28</v>
      </c>
      <c r="C5" s="191">
        <v>5460</v>
      </c>
      <c r="D5" s="191">
        <v>110580</v>
      </c>
      <c r="E5" s="191"/>
      <c r="F5" s="191">
        <v>33562</v>
      </c>
      <c r="G5" s="191"/>
      <c r="H5" s="191"/>
      <c r="I5" s="191"/>
      <c r="J5" s="191">
        <f>+C5+D5+F5+G5+I5</f>
        <v>149602</v>
      </c>
      <c r="K5" s="191"/>
      <c r="L5" s="191">
        <v>3244</v>
      </c>
      <c r="M5" s="191">
        <v>227</v>
      </c>
      <c r="N5" s="191"/>
      <c r="O5" s="191">
        <f>SUM(L5:N5)</f>
        <v>3471</v>
      </c>
      <c r="P5" s="191">
        <v>40922</v>
      </c>
      <c r="Q5" s="192">
        <v>0.89439999999999997</v>
      </c>
      <c r="R5" s="192">
        <v>0.02</v>
      </c>
    </row>
    <row r="6" spans="2:18" ht="12.75" customHeight="1">
      <c r="B6" s="190" t="s">
        <v>388</v>
      </c>
      <c r="C6" s="191">
        <v>6</v>
      </c>
      <c r="D6" s="191">
        <v>565</v>
      </c>
      <c r="E6" s="191"/>
      <c r="F6" s="191"/>
      <c r="G6" s="191"/>
      <c r="H6" s="191"/>
      <c r="I6" s="191"/>
      <c r="J6" s="191">
        <f>+C6+D6+F6+G6+I6</f>
        <v>571</v>
      </c>
      <c r="K6" s="191"/>
      <c r="L6" s="191">
        <v>1</v>
      </c>
      <c r="M6" s="191">
        <v>0</v>
      </c>
      <c r="N6" s="191"/>
      <c r="O6" s="191">
        <f t="shared" ref="O6:O14" si="0">SUM(L6:N6)</f>
        <v>1</v>
      </c>
      <c r="P6" s="191">
        <v>24</v>
      </c>
      <c r="Q6" s="192">
        <v>1E-4</v>
      </c>
      <c r="R6" s="192">
        <v>5.0000000000000001E-3</v>
      </c>
    </row>
    <row r="7" spans="2:18" ht="12.75" customHeight="1">
      <c r="B7" s="190" t="s">
        <v>1267</v>
      </c>
      <c r="C7" s="191">
        <v>2</v>
      </c>
      <c r="D7" s="191">
        <v>283</v>
      </c>
      <c r="E7" s="191"/>
      <c r="F7" s="191">
        <v>14</v>
      </c>
      <c r="G7" s="191"/>
      <c r="H7" s="191"/>
      <c r="I7" s="191"/>
      <c r="J7" s="191">
        <f t="shared" ref="J7:J14" si="1">+C7+D7+F7+G7+I7</f>
        <v>299</v>
      </c>
      <c r="K7" s="191"/>
      <c r="L7" s="191">
        <v>10</v>
      </c>
      <c r="M7" s="191">
        <v>1</v>
      </c>
      <c r="N7" s="191"/>
      <c r="O7" s="191">
        <f t="shared" si="0"/>
        <v>11</v>
      </c>
      <c r="P7" s="191">
        <v>174</v>
      </c>
      <c r="Q7" s="192">
        <v>2.8E-3</v>
      </c>
      <c r="R7" s="192">
        <v>0.01</v>
      </c>
    </row>
    <row r="8" spans="2:18" ht="12.75" customHeight="1">
      <c r="B8" s="190" t="s">
        <v>1266</v>
      </c>
      <c r="C8" s="191">
        <v>0</v>
      </c>
      <c r="D8" s="191">
        <v>218</v>
      </c>
      <c r="E8" s="191"/>
      <c r="F8" s="191">
        <v>79</v>
      </c>
      <c r="G8" s="191"/>
      <c r="H8" s="191"/>
      <c r="I8" s="191"/>
      <c r="J8" s="191">
        <f t="shared" si="1"/>
        <v>297</v>
      </c>
      <c r="K8" s="191"/>
      <c r="L8" s="191">
        <v>7</v>
      </c>
      <c r="M8" s="191">
        <v>6</v>
      </c>
      <c r="N8" s="191"/>
      <c r="O8" s="191">
        <f t="shared" si="0"/>
        <v>13</v>
      </c>
      <c r="P8" s="191">
        <v>123</v>
      </c>
      <c r="Q8" s="192">
        <v>3.3999999999999998E-3</v>
      </c>
      <c r="R8" s="192">
        <v>0.01</v>
      </c>
    </row>
    <row r="9" spans="2:18" ht="12.75" customHeight="1">
      <c r="B9" s="190" t="s">
        <v>380</v>
      </c>
      <c r="C9" s="191">
        <v>0</v>
      </c>
      <c r="D9" s="191">
        <v>13</v>
      </c>
      <c r="E9" s="191"/>
      <c r="F9" s="191">
        <v>67</v>
      </c>
      <c r="G9" s="191"/>
      <c r="H9" s="191"/>
      <c r="I9" s="191"/>
      <c r="J9" s="191">
        <f t="shared" ref="J9" si="2">+C9+D9+F9+G9+I9</f>
        <v>80</v>
      </c>
      <c r="K9" s="191"/>
      <c r="L9" s="191">
        <v>2</v>
      </c>
      <c r="M9" s="191">
        <v>5</v>
      </c>
      <c r="N9" s="191"/>
      <c r="O9" s="191">
        <f t="shared" ref="O9" si="3">SUM(L9:N9)</f>
        <v>7</v>
      </c>
      <c r="P9" s="191">
        <v>26</v>
      </c>
      <c r="Q9" s="192">
        <v>1.9E-3</v>
      </c>
      <c r="R9" s="192">
        <v>0.02</v>
      </c>
    </row>
    <row r="10" spans="2:18" ht="12.75" customHeight="1">
      <c r="B10" s="190" t="s">
        <v>381</v>
      </c>
      <c r="C10" s="191"/>
      <c r="D10" s="191">
        <v>14</v>
      </c>
      <c r="E10" s="191"/>
      <c r="F10" s="191"/>
      <c r="G10" s="191"/>
      <c r="H10" s="191"/>
      <c r="I10" s="191"/>
      <c r="J10" s="191">
        <f t="shared" si="1"/>
        <v>14</v>
      </c>
      <c r="K10" s="191"/>
      <c r="L10" s="191"/>
      <c r="M10" s="191"/>
      <c r="N10" s="191"/>
      <c r="O10" s="191">
        <v>1</v>
      </c>
      <c r="P10" s="191">
        <v>6</v>
      </c>
      <c r="Q10" s="192">
        <v>1E-4</v>
      </c>
      <c r="R10" s="192">
        <v>0.01</v>
      </c>
    </row>
    <row r="11" spans="2:18" ht="12.75" customHeight="1">
      <c r="B11" s="190" t="s">
        <v>384</v>
      </c>
      <c r="C11" s="191"/>
      <c r="D11" s="191">
        <v>13</v>
      </c>
      <c r="E11" s="191"/>
      <c r="F11" s="191"/>
      <c r="G11" s="191"/>
      <c r="H11" s="191"/>
      <c r="I11" s="191"/>
      <c r="J11" s="191">
        <f t="shared" si="1"/>
        <v>13</v>
      </c>
      <c r="K11" s="191"/>
      <c r="L11" s="191">
        <v>0</v>
      </c>
      <c r="M11" s="191"/>
      <c r="N11" s="191"/>
      <c r="O11" s="191">
        <v>0</v>
      </c>
      <c r="P11" s="191">
        <v>2</v>
      </c>
      <c r="Q11" s="192">
        <v>0</v>
      </c>
      <c r="R11" s="192">
        <v>1.4999999999999999E-2</v>
      </c>
    </row>
    <row r="12" spans="2:18" ht="12.75" customHeight="1">
      <c r="B12" s="190" t="s">
        <v>1269</v>
      </c>
      <c r="C12" s="191"/>
      <c r="D12" s="191">
        <v>0</v>
      </c>
      <c r="E12" s="191"/>
      <c r="F12" s="191"/>
      <c r="G12" s="191"/>
      <c r="H12" s="191"/>
      <c r="I12" s="191"/>
      <c r="J12" s="191">
        <f t="shared" si="1"/>
        <v>0</v>
      </c>
      <c r="K12" s="191"/>
      <c r="L12" s="191"/>
      <c r="M12" s="191"/>
      <c r="N12" s="191"/>
      <c r="O12" s="191">
        <f t="shared" si="0"/>
        <v>0</v>
      </c>
      <c r="P12" s="191">
        <v>3</v>
      </c>
      <c r="Q12" s="192">
        <v>0</v>
      </c>
      <c r="R12" s="192">
        <v>0.01</v>
      </c>
    </row>
    <row r="13" spans="2:18" ht="12.75" customHeight="1">
      <c r="B13" s="190" t="s">
        <v>1268</v>
      </c>
      <c r="C13" s="191"/>
      <c r="D13" s="191">
        <v>1</v>
      </c>
      <c r="E13" s="191"/>
      <c r="F13" s="191"/>
      <c r="G13" s="191"/>
      <c r="H13" s="191"/>
      <c r="I13" s="191"/>
      <c r="J13" s="191">
        <f t="shared" si="1"/>
        <v>1</v>
      </c>
      <c r="K13" s="191"/>
      <c r="L13" s="191"/>
      <c r="M13" s="191"/>
      <c r="N13" s="191"/>
      <c r="O13" s="191">
        <v>0</v>
      </c>
      <c r="P13" s="191">
        <v>0</v>
      </c>
      <c r="Q13" s="192">
        <v>0</v>
      </c>
      <c r="R13" s="192">
        <v>0</v>
      </c>
    </row>
    <row r="14" spans="2:18">
      <c r="B14" s="190" t="s">
        <v>382</v>
      </c>
      <c r="C14" s="191">
        <v>372</v>
      </c>
      <c r="D14" s="191">
        <v>11526</v>
      </c>
      <c r="E14" s="191"/>
      <c r="F14" s="191">
        <v>688</v>
      </c>
      <c r="G14" s="191"/>
      <c r="H14" s="191"/>
      <c r="I14" s="191"/>
      <c r="J14" s="191">
        <f t="shared" si="1"/>
        <v>12586</v>
      </c>
      <c r="K14" s="191"/>
      <c r="L14" s="191">
        <v>374</v>
      </c>
      <c r="M14" s="191">
        <v>3</v>
      </c>
      <c r="N14" s="191"/>
      <c r="O14" s="191">
        <f t="shared" si="0"/>
        <v>377</v>
      </c>
      <c r="P14" s="191">
        <v>4945</v>
      </c>
      <c r="Q14" s="192">
        <v>9.7299999999999998E-2</v>
      </c>
      <c r="R14" s="192">
        <v>0</v>
      </c>
    </row>
    <row r="15" spans="2:18" ht="28.5" customHeight="1">
      <c r="B15" s="104" t="s">
        <v>4</v>
      </c>
      <c r="C15" s="193">
        <f>SUM(C5:C14)</f>
        <v>5840</v>
      </c>
      <c r="D15" s="193">
        <f>SUM(D5:D14)</f>
        <v>123213</v>
      </c>
      <c r="E15" s="193"/>
      <c r="F15" s="193">
        <f>SUM(F5:F14)</f>
        <v>34410</v>
      </c>
      <c r="G15" s="193"/>
      <c r="H15" s="193"/>
      <c r="I15" s="193"/>
      <c r="J15" s="193">
        <f>SUM(J5:J14)</f>
        <v>163463</v>
      </c>
      <c r="K15" s="193"/>
      <c r="L15" s="193">
        <f>SUM(L5:L14)</f>
        <v>3638</v>
      </c>
      <c r="M15" s="193">
        <f>SUM(M5:M14)</f>
        <v>242</v>
      </c>
      <c r="N15" s="193"/>
      <c r="O15" s="193">
        <f>SUM(O5:O14)</f>
        <v>3881</v>
      </c>
      <c r="P15" s="193">
        <f>SUM(P5:P14)</f>
        <v>46225</v>
      </c>
      <c r="Q15" s="415">
        <f>SUM(Q5:Q14)</f>
        <v>1</v>
      </c>
      <c r="R15" s="414">
        <v>1.79892E-2</v>
      </c>
    </row>
    <row r="16" spans="2:18">
      <c r="B16" s="190"/>
      <c r="C16" s="190"/>
      <c r="D16" s="190"/>
      <c r="E16" s="190"/>
      <c r="F16" s="190"/>
      <c r="G16" s="190"/>
      <c r="H16" s="190"/>
      <c r="I16" s="190"/>
      <c r="J16" s="190"/>
      <c r="K16" s="190"/>
      <c r="L16" s="190"/>
      <c r="M16" s="190"/>
      <c r="N16" s="190"/>
      <c r="O16" s="190"/>
      <c r="P16" s="190"/>
      <c r="Q16" s="190"/>
      <c r="R16" s="190"/>
    </row>
    <row r="17" spans="2:18" ht="29.25" customHeight="1">
      <c r="B17" s="631" t="s">
        <v>383</v>
      </c>
      <c r="C17" s="631"/>
      <c r="D17" s="631"/>
      <c r="E17" s="631"/>
      <c r="F17" s="631"/>
      <c r="G17" s="631"/>
      <c r="H17" s="631"/>
      <c r="I17" s="631"/>
      <c r="J17" s="631"/>
      <c r="K17" s="631"/>
      <c r="L17" s="631"/>
      <c r="M17" s="631"/>
      <c r="N17" s="631"/>
      <c r="O17" s="631"/>
      <c r="P17" s="631"/>
      <c r="Q17" s="631"/>
      <c r="R17" s="631"/>
    </row>
  </sheetData>
  <mergeCells count="10">
    <mergeCell ref="B17:R17"/>
    <mergeCell ref="R3:R4"/>
    <mergeCell ref="I3:I4"/>
    <mergeCell ref="J3:J4"/>
    <mergeCell ref="Q3:Q4"/>
    <mergeCell ref="B3:B4"/>
    <mergeCell ref="C3:D3"/>
    <mergeCell ref="F3:G3"/>
    <mergeCell ref="L3:O3"/>
    <mergeCell ref="P3:P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17301-20B4-4B89-9F15-7B0AC0000720}">
  <sheetPr codeName="Ark6"/>
  <dimension ref="A1:J23"/>
  <sheetViews>
    <sheetView workbookViewId="0">
      <selection activeCell="B3" sqref="B3:G7"/>
    </sheetView>
  </sheetViews>
  <sheetFormatPr defaultColWidth="9.140625" defaultRowHeight="12.75"/>
  <cols>
    <col min="1" max="1" width="3.7109375" style="1" customWidth="1"/>
    <col min="2" max="2" width="37.7109375" style="1" customWidth="1"/>
    <col min="3" max="3" width="9.140625" style="1"/>
    <col min="4" max="4" width="11.42578125" style="1" customWidth="1"/>
    <col min="5" max="5" width="1.7109375" style="1" customWidth="1"/>
    <col min="6" max="7" width="15.5703125" style="1" customWidth="1"/>
    <col min="8" max="16384" width="9.140625" style="1"/>
  </cols>
  <sheetData>
    <row r="1" spans="2:10" ht="21" customHeight="1"/>
    <row r="2" spans="2:10" s="176" customFormat="1" ht="48" customHeight="1">
      <c r="B2" s="558" t="s">
        <v>541</v>
      </c>
      <c r="C2" s="558"/>
      <c r="D2" s="558"/>
      <c r="E2" s="558"/>
      <c r="F2" s="558"/>
      <c r="G2" s="558"/>
      <c r="H2" s="558"/>
      <c r="I2" s="558"/>
      <c r="J2" s="558"/>
    </row>
    <row r="3" spans="2:10" ht="30" customHeight="1">
      <c r="B3" s="597" t="s">
        <v>1265</v>
      </c>
      <c r="C3" s="597"/>
      <c r="D3" s="632"/>
      <c r="E3" s="632"/>
      <c r="F3" s="632"/>
      <c r="G3" s="632"/>
    </row>
    <row r="4" spans="2:10">
      <c r="B4" s="633"/>
      <c r="C4" s="633"/>
      <c r="D4" s="632"/>
      <c r="E4" s="632"/>
      <c r="F4" s="632"/>
      <c r="G4" s="632"/>
    </row>
    <row r="5" spans="2:10" ht="12.75" customHeight="1">
      <c r="B5" s="187" t="s">
        <v>385</v>
      </c>
      <c r="C5" s="33"/>
      <c r="D5" s="33"/>
      <c r="E5" s="33"/>
      <c r="F5" s="33"/>
      <c r="G5" s="188">
        <v>60472</v>
      </c>
    </row>
    <row r="6" spans="2:10" ht="12.75" customHeight="1">
      <c r="B6" s="187" t="s">
        <v>386</v>
      </c>
      <c r="C6" s="33"/>
      <c r="D6" s="33"/>
      <c r="E6" s="33"/>
      <c r="F6" s="33"/>
      <c r="G6" s="416">
        <v>1.7989000000000002E-2</v>
      </c>
    </row>
    <row r="7" spans="2:10" ht="12.75" customHeight="1">
      <c r="B7" s="189" t="s">
        <v>387</v>
      </c>
      <c r="C7" s="189"/>
      <c r="D7" s="189"/>
      <c r="E7" s="189"/>
      <c r="F7" s="189"/>
      <c r="G7" s="455">
        <v>1088</v>
      </c>
    </row>
    <row r="8" spans="2:10" ht="12.75" customHeight="1">
      <c r="B8" s="177"/>
      <c r="C8" s="177"/>
      <c r="D8" s="177"/>
      <c r="E8" s="177"/>
      <c r="F8" s="177"/>
      <c r="G8" s="177"/>
    </row>
    <row r="9" spans="2:10" ht="12.75" customHeight="1">
      <c r="B9" s="177"/>
      <c r="C9" s="177"/>
      <c r="D9" s="177"/>
      <c r="E9" s="177"/>
      <c r="F9" s="177"/>
      <c r="G9" s="177"/>
    </row>
    <row r="10" spans="2:10" ht="12.75" customHeight="1">
      <c r="B10" s="177"/>
      <c r="C10" s="177"/>
      <c r="D10" s="177"/>
      <c r="E10" s="177"/>
      <c r="F10" s="177"/>
      <c r="G10" s="177"/>
    </row>
    <row r="11" spans="2:10" ht="12.75" customHeight="1"/>
    <row r="12" spans="2:10" ht="12.75" customHeight="1"/>
    <row r="13" spans="2:10" ht="12.75" customHeight="1"/>
    <row r="14" spans="2:10" ht="12.75" customHeight="1"/>
    <row r="15" spans="2:10" ht="12.75" customHeight="1"/>
    <row r="16" spans="2:10" ht="12.75" customHeight="1"/>
    <row r="17" spans="1:1" ht="12.75" customHeight="1"/>
    <row r="18" spans="1:1" ht="12.75" customHeight="1"/>
    <row r="19" spans="1:1">
      <c r="A19" s="1" t="s">
        <v>2</v>
      </c>
    </row>
    <row r="21" spans="1:1" ht="28.5" customHeight="1"/>
    <row r="22" spans="1:1" ht="28.5" customHeight="1"/>
    <row r="23" spans="1:1" ht="28.5" customHeight="1"/>
  </sheetData>
  <mergeCells count="2">
    <mergeCell ref="B3:C4"/>
    <mergeCell ref="B2:J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C4AD3-3BF2-48E5-8F46-1DB3C139157B}">
  <sheetPr codeName="Ark7"/>
  <dimension ref="A1:D20"/>
  <sheetViews>
    <sheetView workbookViewId="0">
      <selection activeCell="G28" sqref="G28"/>
    </sheetView>
  </sheetViews>
  <sheetFormatPr defaultColWidth="9.140625" defaultRowHeight="12.75"/>
  <cols>
    <col min="1" max="1" width="3.7109375" style="15" customWidth="1"/>
    <col min="2" max="2" width="16.5703125" style="15" customWidth="1"/>
    <col min="3" max="3" width="87.5703125" style="15" customWidth="1"/>
    <col min="4" max="4" width="21.5703125" style="15" customWidth="1"/>
    <col min="5" max="16384" width="9.140625" style="1"/>
  </cols>
  <sheetData>
    <row r="1" spans="1:4" ht="21" customHeight="1">
      <c r="A1" s="132"/>
      <c r="B1" s="39"/>
      <c r="C1" s="132" t="s">
        <v>2</v>
      </c>
      <c r="D1" s="133"/>
    </row>
    <row r="2" spans="1:4" ht="48" customHeight="1">
      <c r="A2" s="132"/>
      <c r="B2" s="114" t="s">
        <v>558</v>
      </c>
      <c r="C2" s="132"/>
      <c r="D2" s="133"/>
    </row>
    <row r="3" spans="1:4" ht="26.25" customHeight="1">
      <c r="A3" s="134"/>
      <c r="B3" s="634" t="s">
        <v>1265</v>
      </c>
      <c r="C3" s="604"/>
      <c r="D3" s="604"/>
    </row>
    <row r="4" spans="1:4">
      <c r="A4" s="135"/>
      <c r="B4" s="146"/>
      <c r="C4" s="146"/>
      <c r="D4" s="158" t="s">
        <v>314</v>
      </c>
    </row>
    <row r="5" spans="1:4">
      <c r="A5" s="135"/>
      <c r="B5" s="137">
        <v>1</v>
      </c>
      <c r="C5" s="135" t="s">
        <v>315</v>
      </c>
      <c r="D5" s="103">
        <v>179318.00316170001</v>
      </c>
    </row>
    <row r="6" spans="1:4" ht="24">
      <c r="A6" s="135"/>
      <c r="B6" s="137">
        <v>2</v>
      </c>
      <c r="C6" s="138" t="s">
        <v>561</v>
      </c>
      <c r="D6" s="427">
        <v>0</v>
      </c>
    </row>
    <row r="7" spans="1:4" ht="24">
      <c r="A7" s="135"/>
      <c r="B7" s="137">
        <v>3</v>
      </c>
      <c r="C7" s="138" t="s">
        <v>562</v>
      </c>
      <c r="D7" s="427">
        <v>0</v>
      </c>
    </row>
    <row r="8" spans="1:4">
      <c r="A8" s="135"/>
      <c r="B8" s="137">
        <v>4</v>
      </c>
      <c r="C8" s="138" t="s">
        <v>563</v>
      </c>
      <c r="D8" s="427">
        <v>0</v>
      </c>
    </row>
    <row r="9" spans="1:4" ht="24">
      <c r="A9" s="135"/>
      <c r="B9" s="137">
        <v>5</v>
      </c>
      <c r="C9" s="138" t="s">
        <v>564</v>
      </c>
      <c r="D9" s="427">
        <v>0</v>
      </c>
    </row>
    <row r="10" spans="1:4">
      <c r="A10" s="135"/>
      <c r="B10" s="137">
        <v>6</v>
      </c>
      <c r="C10" s="138" t="s">
        <v>565</v>
      </c>
      <c r="D10" s="427">
        <v>0</v>
      </c>
    </row>
    <row r="11" spans="1:4">
      <c r="A11" s="135"/>
      <c r="B11" s="137">
        <v>7</v>
      </c>
      <c r="C11" s="138" t="s">
        <v>566</v>
      </c>
      <c r="D11" s="427">
        <v>0</v>
      </c>
    </row>
    <row r="12" spans="1:4">
      <c r="A12" s="135"/>
      <c r="B12" s="137">
        <v>8</v>
      </c>
      <c r="C12" s="138" t="s">
        <v>567</v>
      </c>
      <c r="D12" s="103">
        <v>892.92646896929887</v>
      </c>
    </row>
    <row r="13" spans="1:4">
      <c r="A13" s="135"/>
      <c r="B13" s="137">
        <v>9</v>
      </c>
      <c r="C13" s="138" t="s">
        <v>568</v>
      </c>
      <c r="D13" s="103">
        <v>75.339643040000013</v>
      </c>
    </row>
    <row r="14" spans="1:4" ht="24">
      <c r="A14" s="135"/>
      <c r="B14" s="137">
        <v>10</v>
      </c>
      <c r="C14" s="138" t="s">
        <v>316</v>
      </c>
      <c r="D14" s="103">
        <v>27682.123873935492</v>
      </c>
    </row>
    <row r="15" spans="1:4" ht="24">
      <c r="A15" s="135"/>
      <c r="B15" s="137">
        <v>11</v>
      </c>
      <c r="C15" s="138" t="s">
        <v>569</v>
      </c>
      <c r="D15" s="103">
        <v>0</v>
      </c>
    </row>
    <row r="16" spans="1:4" ht="24">
      <c r="A16" s="135"/>
      <c r="B16" s="137" t="s">
        <v>559</v>
      </c>
      <c r="C16" s="138" t="s">
        <v>570</v>
      </c>
      <c r="D16" s="427">
        <v>0</v>
      </c>
    </row>
    <row r="17" spans="1:4" ht="24">
      <c r="A17" s="135"/>
      <c r="B17" s="137" t="s">
        <v>560</v>
      </c>
      <c r="C17" s="138" t="s">
        <v>571</v>
      </c>
      <c r="D17" s="427">
        <v>0</v>
      </c>
    </row>
    <row r="18" spans="1:4">
      <c r="A18" s="135"/>
      <c r="B18" s="137">
        <v>12</v>
      </c>
      <c r="C18" s="135" t="s">
        <v>44</v>
      </c>
      <c r="D18" s="103">
        <v>-22834.914310049033</v>
      </c>
    </row>
    <row r="19" spans="1:4">
      <c r="A19" s="135"/>
      <c r="B19" s="148">
        <v>13</v>
      </c>
      <c r="C19" s="149" t="s">
        <v>441</v>
      </c>
      <c r="D19" s="105">
        <v>185133.47883759576</v>
      </c>
    </row>
    <row r="20" spans="1:4">
      <c r="A20" s="135"/>
      <c r="B20" s="136"/>
      <c r="C20" s="139"/>
      <c r="D20" s="103"/>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9D65F-1B80-4EFE-9D6E-5A7AF9644FA9}">
  <sheetPr codeName="Ark8"/>
  <dimension ref="A1:F79"/>
  <sheetViews>
    <sheetView topLeftCell="A61" zoomScaleNormal="100" workbookViewId="0">
      <selection activeCell="G19" sqref="G19"/>
    </sheetView>
  </sheetViews>
  <sheetFormatPr defaultColWidth="9.140625" defaultRowHeight="12.75"/>
  <cols>
    <col min="1" max="1" width="3.7109375" style="15" customWidth="1"/>
    <col min="2" max="2" width="16.5703125" style="15" customWidth="1"/>
    <col min="3" max="3" width="87.5703125" style="15" customWidth="1"/>
    <col min="4" max="5" width="19.7109375" style="15" customWidth="1"/>
    <col min="6" max="16384" width="9.140625" style="1"/>
  </cols>
  <sheetData>
    <row r="1" spans="1:5" ht="21" customHeight="1">
      <c r="A1" s="132"/>
      <c r="B1" s="39"/>
      <c r="C1" s="132" t="s">
        <v>2</v>
      </c>
      <c r="D1" s="132"/>
      <c r="E1" s="133"/>
    </row>
    <row r="2" spans="1:5" ht="48" customHeight="1">
      <c r="A2" s="132"/>
      <c r="B2" s="114" t="s">
        <v>640</v>
      </c>
      <c r="C2" s="132"/>
      <c r="D2" s="132"/>
      <c r="E2" s="133"/>
    </row>
    <row r="3" spans="1:5" ht="26.25" customHeight="1">
      <c r="A3" s="135"/>
      <c r="B3" s="634" t="s">
        <v>1265</v>
      </c>
      <c r="C3" s="604"/>
      <c r="D3" s="635" t="s">
        <v>317</v>
      </c>
      <c r="E3" s="635"/>
    </row>
    <row r="4" spans="1:5">
      <c r="A4" s="135"/>
      <c r="B4" s="604"/>
      <c r="C4" s="604"/>
      <c r="D4" s="634" t="s">
        <v>1264</v>
      </c>
      <c r="E4" s="636" t="s">
        <v>1270</v>
      </c>
    </row>
    <row r="5" spans="1:5">
      <c r="A5" s="135"/>
      <c r="B5" s="139" t="s">
        <v>318</v>
      </c>
      <c r="C5" s="139"/>
      <c r="D5" s="139"/>
      <c r="E5" s="139"/>
    </row>
    <row r="6" spans="1:5">
      <c r="A6" s="135"/>
      <c r="B6" s="137">
        <v>1</v>
      </c>
      <c r="C6" s="141" t="s">
        <v>572</v>
      </c>
      <c r="D6" s="421">
        <v>144343.19408712524</v>
      </c>
      <c r="E6" s="421">
        <v>136330</v>
      </c>
    </row>
    <row r="7" spans="1:5" ht="24">
      <c r="A7" s="135"/>
      <c r="B7" s="137">
        <v>2</v>
      </c>
      <c r="C7" s="141" t="s">
        <v>573</v>
      </c>
      <c r="D7" s="421"/>
      <c r="E7" s="421">
        <v>484</v>
      </c>
    </row>
    <row r="8" spans="1:5">
      <c r="A8" s="135"/>
      <c r="B8" s="137">
        <v>3</v>
      </c>
      <c r="C8" s="141" t="s">
        <v>322</v>
      </c>
      <c r="D8" s="421">
        <v>-306.73401815</v>
      </c>
      <c r="E8" s="421">
        <v>-586</v>
      </c>
    </row>
    <row r="9" spans="1:5">
      <c r="A9" s="135"/>
      <c r="B9" s="137">
        <v>4</v>
      </c>
      <c r="C9" s="141" t="s">
        <v>574</v>
      </c>
      <c r="D9" s="421"/>
      <c r="E9" s="421"/>
    </row>
    <row r="10" spans="1:5">
      <c r="A10" s="135"/>
      <c r="B10" s="137">
        <v>5</v>
      </c>
      <c r="C10" s="141" t="s">
        <v>575</v>
      </c>
      <c r="D10" s="421">
        <v>0</v>
      </c>
      <c r="E10" s="421" t="s">
        <v>2</v>
      </c>
    </row>
    <row r="11" spans="1:5">
      <c r="A11" s="135"/>
      <c r="B11" s="137">
        <v>6</v>
      </c>
      <c r="C11" s="141" t="s">
        <v>319</v>
      </c>
      <c r="D11" s="421">
        <v>-2169.1178022050003</v>
      </c>
      <c r="E11" s="421">
        <v>-1928</v>
      </c>
    </row>
    <row r="12" spans="1:5">
      <c r="A12" s="135"/>
      <c r="B12" s="148">
        <v>7</v>
      </c>
      <c r="C12" s="221" t="s">
        <v>576</v>
      </c>
      <c r="D12" s="193">
        <v>141867.34226677025</v>
      </c>
      <c r="E12" s="193">
        <v>134300</v>
      </c>
    </row>
    <row r="13" spans="1:5">
      <c r="A13" s="135"/>
      <c r="B13" s="136"/>
      <c r="C13" s="220"/>
      <c r="D13" s="220"/>
      <c r="E13" s="220"/>
    </row>
    <row r="14" spans="1:5">
      <c r="A14" s="135"/>
      <c r="B14" s="139" t="s">
        <v>320</v>
      </c>
      <c r="C14" s="139"/>
      <c r="D14" s="139"/>
      <c r="E14" s="139"/>
    </row>
    <row r="15" spans="1:5">
      <c r="A15" s="135"/>
      <c r="B15" s="137">
        <v>8</v>
      </c>
      <c r="C15" s="138" t="s">
        <v>582</v>
      </c>
      <c r="D15" s="422">
        <v>1171.42649112</v>
      </c>
      <c r="E15" s="422">
        <v>1462.6581948017274</v>
      </c>
    </row>
    <row r="16" spans="1:5">
      <c r="A16" s="135"/>
      <c r="B16" s="137" t="s">
        <v>577</v>
      </c>
      <c r="C16" s="142" t="s">
        <v>583</v>
      </c>
      <c r="D16" s="421"/>
      <c r="E16" s="421"/>
    </row>
    <row r="17" spans="1:5">
      <c r="A17" s="135"/>
      <c r="B17" s="137">
        <v>9</v>
      </c>
      <c r="C17" s="142" t="s">
        <v>584</v>
      </c>
      <c r="D17" s="423">
        <v>950.54459292000001</v>
      </c>
      <c r="E17" s="423">
        <v>1050.6363430533636</v>
      </c>
    </row>
    <row r="18" spans="1:5">
      <c r="A18" s="135"/>
      <c r="B18" s="137" t="s">
        <v>578</v>
      </c>
      <c r="C18" s="138" t="s">
        <v>585</v>
      </c>
      <c r="D18" s="421"/>
      <c r="E18" s="421" t="s">
        <v>2</v>
      </c>
    </row>
    <row r="19" spans="1:5">
      <c r="A19" s="135"/>
      <c r="B19" s="137" t="s">
        <v>579</v>
      </c>
      <c r="C19" s="142" t="s">
        <v>321</v>
      </c>
      <c r="D19" s="421"/>
      <c r="E19" s="421" t="s">
        <v>2</v>
      </c>
    </row>
    <row r="20" spans="1:5" ht="26.25" customHeight="1">
      <c r="A20" s="135"/>
      <c r="B20" s="137">
        <v>10</v>
      </c>
      <c r="C20" s="142" t="s">
        <v>586</v>
      </c>
      <c r="D20" s="421"/>
      <c r="E20" s="421" t="s">
        <v>2</v>
      </c>
    </row>
    <row r="21" spans="1:5">
      <c r="A21" s="135"/>
      <c r="B21" s="137" t="s">
        <v>580</v>
      </c>
      <c r="C21" s="142" t="s">
        <v>587</v>
      </c>
      <c r="D21" s="421"/>
      <c r="E21" s="421" t="s">
        <v>2</v>
      </c>
    </row>
    <row r="22" spans="1:5">
      <c r="A22" s="135"/>
      <c r="B22" s="137" t="s">
        <v>581</v>
      </c>
      <c r="C22" s="142" t="s">
        <v>588</v>
      </c>
      <c r="D22" s="421"/>
      <c r="E22" s="421" t="s">
        <v>2</v>
      </c>
    </row>
    <row r="23" spans="1:5">
      <c r="A23" s="135"/>
      <c r="B23" s="137">
        <v>11</v>
      </c>
      <c r="C23" s="142" t="s">
        <v>323</v>
      </c>
      <c r="D23" s="421"/>
      <c r="E23" s="421" t="s">
        <v>2</v>
      </c>
    </row>
    <row r="24" spans="1:5">
      <c r="A24" s="135"/>
      <c r="B24" s="137">
        <v>12</v>
      </c>
      <c r="C24" s="142" t="s">
        <v>324</v>
      </c>
      <c r="D24" s="421"/>
      <c r="E24" s="421" t="s">
        <v>2</v>
      </c>
    </row>
    <row r="25" spans="1:5">
      <c r="A25" s="135"/>
      <c r="B25" s="148">
        <v>13</v>
      </c>
      <c r="C25" s="223" t="s">
        <v>589</v>
      </c>
      <c r="D25" s="193">
        <v>2121.9710840400003</v>
      </c>
      <c r="E25" s="193">
        <v>2513.2945378550912</v>
      </c>
    </row>
    <row r="26" spans="1:5">
      <c r="A26" s="135"/>
      <c r="B26" s="137"/>
      <c r="C26" s="142"/>
      <c r="D26" s="429"/>
      <c r="E26" s="429"/>
    </row>
    <row r="27" spans="1:5">
      <c r="A27" s="135"/>
      <c r="B27" s="565" t="s">
        <v>325</v>
      </c>
      <c r="C27" s="565"/>
      <c r="D27" s="565"/>
      <c r="E27" s="565"/>
    </row>
    <row r="28" spans="1:5">
      <c r="A28" s="135"/>
      <c r="B28" s="137">
        <v>14</v>
      </c>
      <c r="C28" s="138" t="s">
        <v>592</v>
      </c>
      <c r="D28" s="423">
        <v>13386.920714809999</v>
      </c>
      <c r="E28" s="423">
        <v>17461.825232499999</v>
      </c>
    </row>
    <row r="29" spans="1:5">
      <c r="A29" s="135"/>
      <c r="B29" s="137">
        <v>15</v>
      </c>
      <c r="C29" s="138" t="s">
        <v>326</v>
      </c>
      <c r="D29" s="421"/>
      <c r="E29" s="421"/>
    </row>
    <row r="30" spans="1:5">
      <c r="A30" s="135"/>
      <c r="B30" s="137">
        <v>16</v>
      </c>
      <c r="C30" s="138" t="s">
        <v>327</v>
      </c>
      <c r="D30" s="423">
        <v>75.339643040000013</v>
      </c>
      <c r="E30" s="423">
        <v>240.85150972000005</v>
      </c>
    </row>
    <row r="31" spans="1:5">
      <c r="A31" s="135"/>
      <c r="B31" s="137" t="s">
        <v>590</v>
      </c>
      <c r="C31" s="138" t="s">
        <v>593</v>
      </c>
      <c r="D31" s="421"/>
      <c r="E31" s="421"/>
    </row>
    <row r="32" spans="1:5">
      <c r="A32" s="135"/>
      <c r="B32" s="137">
        <v>17</v>
      </c>
      <c r="C32" s="138" t="s">
        <v>328</v>
      </c>
      <c r="D32" s="421"/>
      <c r="E32" s="421"/>
    </row>
    <row r="33" spans="1:5">
      <c r="A33" s="135"/>
      <c r="B33" s="137" t="s">
        <v>591</v>
      </c>
      <c r="C33" s="138" t="s">
        <v>330</v>
      </c>
      <c r="D33" s="421"/>
      <c r="E33" s="421"/>
    </row>
    <row r="34" spans="1:5">
      <c r="A34" s="135"/>
      <c r="B34" s="148">
        <v>18</v>
      </c>
      <c r="C34" s="150" t="s">
        <v>594</v>
      </c>
      <c r="D34" s="193">
        <v>13462.26035785</v>
      </c>
      <c r="E34" s="193">
        <v>17702.676742219999</v>
      </c>
    </row>
    <row r="35" spans="1:5">
      <c r="A35" s="135"/>
      <c r="B35" s="544"/>
      <c r="C35" s="544"/>
      <c r="D35" s="544"/>
      <c r="E35" s="544"/>
    </row>
    <row r="36" spans="1:5" ht="12.75" customHeight="1">
      <c r="A36" s="135"/>
      <c r="B36" s="139" t="s">
        <v>331</v>
      </c>
      <c r="C36" s="139"/>
      <c r="D36" s="139"/>
      <c r="E36" s="139"/>
    </row>
    <row r="37" spans="1:5" ht="12.75" customHeight="1">
      <c r="A37" s="135"/>
      <c r="B37" s="137">
        <v>19</v>
      </c>
      <c r="C37" s="142" t="s">
        <v>332</v>
      </c>
      <c r="D37" s="423">
        <v>27682.123873935492</v>
      </c>
      <c r="E37" s="423">
        <v>31131</v>
      </c>
    </row>
    <row r="38" spans="1:5" ht="12.75" customHeight="1">
      <c r="A38" s="135"/>
      <c r="B38" s="137">
        <v>20</v>
      </c>
      <c r="C38" s="142" t="s">
        <v>333</v>
      </c>
      <c r="D38" s="421"/>
      <c r="E38" s="421" t="s">
        <v>2</v>
      </c>
    </row>
    <row r="39" spans="1:5" ht="24">
      <c r="A39" s="135"/>
      <c r="B39" s="137">
        <v>21</v>
      </c>
      <c r="C39" s="141" t="s">
        <v>595</v>
      </c>
      <c r="D39" s="421"/>
      <c r="E39" s="421" t="s">
        <v>2</v>
      </c>
    </row>
    <row r="40" spans="1:5" ht="12.75" customHeight="1">
      <c r="A40" s="135"/>
      <c r="B40" s="148">
        <v>22</v>
      </c>
      <c r="C40" s="149" t="s">
        <v>596</v>
      </c>
      <c r="D40" s="193">
        <v>27682.123873935492</v>
      </c>
      <c r="E40" s="193">
        <v>31131</v>
      </c>
    </row>
    <row r="41" spans="1:5" ht="12.75" customHeight="1">
      <c r="A41" s="135"/>
      <c r="B41" s="136"/>
      <c r="C41" s="139"/>
      <c r="D41" s="139"/>
      <c r="E41" s="637"/>
    </row>
    <row r="42" spans="1:5">
      <c r="A42" s="135"/>
      <c r="B42" s="139" t="s">
        <v>597</v>
      </c>
      <c r="C42" s="139"/>
      <c r="D42" s="139"/>
      <c r="E42" s="139"/>
    </row>
    <row r="43" spans="1:5">
      <c r="A43" s="135"/>
      <c r="B43" s="137" t="s">
        <v>598</v>
      </c>
      <c r="C43" s="138" t="s">
        <v>609</v>
      </c>
      <c r="D43" s="421" t="s">
        <v>2</v>
      </c>
      <c r="E43" s="103"/>
    </row>
    <row r="44" spans="1:5">
      <c r="A44" s="135"/>
      <c r="B44" s="137" t="s">
        <v>599</v>
      </c>
      <c r="C44" s="141" t="s">
        <v>610</v>
      </c>
      <c r="D44" s="421" t="s">
        <v>2</v>
      </c>
      <c r="E44" s="103"/>
    </row>
    <row r="45" spans="1:5">
      <c r="A45" s="135"/>
      <c r="B45" s="137" t="s">
        <v>600</v>
      </c>
      <c r="C45" s="141" t="s">
        <v>611</v>
      </c>
      <c r="D45" s="421" t="s">
        <v>2</v>
      </c>
      <c r="E45" s="103"/>
    </row>
    <row r="46" spans="1:5">
      <c r="A46" s="135"/>
      <c r="B46" s="137" t="s">
        <v>601</v>
      </c>
      <c r="C46" s="141" t="s">
        <v>612</v>
      </c>
      <c r="D46" s="421" t="s">
        <v>2</v>
      </c>
      <c r="E46" s="103"/>
    </row>
    <row r="47" spans="1:5">
      <c r="A47" s="135"/>
      <c r="B47" s="137" t="s">
        <v>602</v>
      </c>
      <c r="C47" s="141" t="s">
        <v>613</v>
      </c>
      <c r="D47" s="421" t="s">
        <v>2</v>
      </c>
      <c r="E47" s="103"/>
    </row>
    <row r="48" spans="1:5">
      <c r="A48" s="135"/>
      <c r="B48" s="137" t="s">
        <v>603</v>
      </c>
      <c r="C48" s="141" t="s">
        <v>614</v>
      </c>
      <c r="D48" s="421" t="s">
        <v>2</v>
      </c>
      <c r="E48" s="103"/>
    </row>
    <row r="49" spans="1:5">
      <c r="A49" s="135"/>
      <c r="B49" s="137" t="s">
        <v>604</v>
      </c>
      <c r="C49" s="141" t="s">
        <v>615</v>
      </c>
      <c r="D49" s="421" t="s">
        <v>2</v>
      </c>
      <c r="E49" s="103"/>
    </row>
    <row r="50" spans="1:5">
      <c r="A50" s="135"/>
      <c r="B50" s="137" t="s">
        <v>605</v>
      </c>
      <c r="C50" s="141" t="s">
        <v>616</v>
      </c>
      <c r="D50" s="421" t="s">
        <v>2</v>
      </c>
      <c r="E50" s="103"/>
    </row>
    <row r="51" spans="1:5">
      <c r="A51" s="135"/>
      <c r="B51" s="137" t="s">
        <v>606</v>
      </c>
      <c r="C51" s="141" t="s">
        <v>617</v>
      </c>
      <c r="D51" s="421" t="s">
        <v>2</v>
      </c>
      <c r="E51" s="103"/>
    </row>
    <row r="52" spans="1:5">
      <c r="A52" s="135"/>
      <c r="B52" s="137" t="s">
        <v>607</v>
      </c>
      <c r="C52" s="141" t="s">
        <v>618</v>
      </c>
      <c r="D52" s="421" t="s">
        <v>2</v>
      </c>
      <c r="E52" s="103"/>
    </row>
    <row r="53" spans="1:5">
      <c r="A53" s="135"/>
      <c r="B53" s="148" t="s">
        <v>608</v>
      </c>
      <c r="C53" s="221" t="s">
        <v>619</v>
      </c>
      <c r="D53" s="424" t="s">
        <v>2</v>
      </c>
      <c r="E53" s="105"/>
    </row>
    <row r="54" spans="1:5">
      <c r="A54" s="135"/>
      <c r="B54" s="137"/>
      <c r="C54" s="141"/>
      <c r="D54" s="141"/>
      <c r="E54" s="103"/>
    </row>
    <row r="55" spans="1:5">
      <c r="A55" s="135"/>
      <c r="B55" s="565" t="s">
        <v>620</v>
      </c>
      <c r="C55" s="565"/>
      <c r="D55" s="565"/>
      <c r="E55" s="565"/>
    </row>
    <row r="56" spans="1:5">
      <c r="A56" s="135"/>
      <c r="B56" s="137">
        <v>23</v>
      </c>
      <c r="C56" s="141" t="s">
        <v>312</v>
      </c>
      <c r="D56" s="421">
        <v>11227.264127634999</v>
      </c>
      <c r="E56" s="421">
        <v>10837</v>
      </c>
    </row>
    <row r="57" spans="1:5">
      <c r="A57" s="135"/>
      <c r="B57" s="222">
        <v>24</v>
      </c>
      <c r="C57" s="224" t="s">
        <v>441</v>
      </c>
      <c r="D57" s="193">
        <v>185133.69758259575</v>
      </c>
      <c r="E57" s="193">
        <v>185646</v>
      </c>
    </row>
    <row r="58" spans="1:5">
      <c r="A58" s="135"/>
      <c r="B58" s="137"/>
      <c r="C58" s="141"/>
      <c r="D58" s="141"/>
      <c r="E58" s="103"/>
    </row>
    <row r="59" spans="1:5">
      <c r="A59" s="135"/>
      <c r="B59" s="139" t="s">
        <v>313</v>
      </c>
      <c r="C59" s="139"/>
      <c r="D59" s="139"/>
      <c r="E59" s="139"/>
    </row>
    <row r="60" spans="1:5">
      <c r="A60" s="135"/>
      <c r="B60" s="137">
        <v>25</v>
      </c>
      <c r="C60" s="142" t="s">
        <v>442</v>
      </c>
      <c r="D60" s="425">
        <v>6.0644087350040933E-2</v>
      </c>
      <c r="E60" s="425">
        <v>5.8372008626479815E-2</v>
      </c>
    </row>
    <row r="61" spans="1:5">
      <c r="A61" s="135"/>
      <c r="B61" s="137" t="s">
        <v>621</v>
      </c>
      <c r="C61" s="142" t="s">
        <v>625</v>
      </c>
      <c r="D61" s="425">
        <v>6.0644087350040933E-2</v>
      </c>
      <c r="E61" s="425">
        <v>5.8372008626479815E-2</v>
      </c>
    </row>
    <row r="62" spans="1:5">
      <c r="A62" s="135"/>
      <c r="B62" s="137" t="s">
        <v>244</v>
      </c>
      <c r="C62" s="142" t="s">
        <v>628</v>
      </c>
      <c r="D62" s="425">
        <v>6.0644087350040933E-2</v>
      </c>
      <c r="E62" s="425">
        <v>5.8372008626479815E-2</v>
      </c>
    </row>
    <row r="63" spans="1:5">
      <c r="A63" s="135"/>
      <c r="B63" s="137">
        <v>26</v>
      </c>
      <c r="C63" s="142" t="s">
        <v>626</v>
      </c>
      <c r="D63" s="425">
        <v>0.03</v>
      </c>
      <c r="E63" s="425">
        <v>0.03</v>
      </c>
    </row>
    <row r="64" spans="1:5">
      <c r="A64" s="135"/>
      <c r="B64" s="137" t="s">
        <v>622</v>
      </c>
      <c r="C64" s="142" t="s">
        <v>444</v>
      </c>
      <c r="D64" s="425">
        <v>0</v>
      </c>
      <c r="E64" s="425">
        <v>0</v>
      </c>
    </row>
    <row r="65" spans="1:6">
      <c r="A65" s="135"/>
      <c r="B65" s="137" t="s">
        <v>623</v>
      </c>
      <c r="C65" s="142" t="s">
        <v>627</v>
      </c>
      <c r="D65" s="425">
        <v>0</v>
      </c>
      <c r="E65" s="425">
        <v>0</v>
      </c>
    </row>
    <row r="66" spans="1:6">
      <c r="A66" s="135"/>
      <c r="B66" s="137">
        <v>27</v>
      </c>
      <c r="C66" s="142" t="s">
        <v>447</v>
      </c>
      <c r="D66" s="425">
        <v>0</v>
      </c>
      <c r="E66" s="425">
        <v>0</v>
      </c>
    </row>
    <row r="67" spans="1:6">
      <c r="A67" s="135"/>
      <c r="B67" s="225" t="s">
        <v>624</v>
      </c>
      <c r="C67" s="226" t="s">
        <v>448</v>
      </c>
      <c r="D67" s="426">
        <v>0.03</v>
      </c>
      <c r="E67" s="426">
        <v>0.03</v>
      </c>
    </row>
    <row r="68" spans="1:6">
      <c r="A68" s="135"/>
      <c r="B68" s="544"/>
      <c r="C68" s="544"/>
      <c r="D68" s="425"/>
      <c r="E68" s="544"/>
    </row>
    <row r="69" spans="1:6">
      <c r="B69" s="139" t="s">
        <v>629</v>
      </c>
      <c r="C69" s="139"/>
      <c r="D69" s="139"/>
      <c r="E69" s="139"/>
    </row>
    <row r="70" spans="1:6">
      <c r="B70" s="225" t="s">
        <v>630</v>
      </c>
      <c r="C70" s="226" t="s">
        <v>334</v>
      </c>
      <c r="D70" s="638" t="s">
        <v>1177</v>
      </c>
      <c r="E70" s="638" t="s">
        <v>1177</v>
      </c>
    </row>
    <row r="71" spans="1:6">
      <c r="B71" s="28"/>
      <c r="C71" s="28"/>
      <c r="D71" s="28"/>
      <c r="E71" s="28"/>
    </row>
    <row r="72" spans="1:6">
      <c r="B72" s="139" t="s">
        <v>631</v>
      </c>
      <c r="C72" s="139"/>
      <c r="D72" s="139"/>
      <c r="E72" s="139"/>
    </row>
    <row r="73" spans="1:6" ht="24">
      <c r="B73" s="137">
        <v>28</v>
      </c>
      <c r="C73" s="141" t="s">
        <v>632</v>
      </c>
      <c r="D73" s="423">
        <v>12783.635866140055</v>
      </c>
      <c r="E73" s="423"/>
    </row>
    <row r="74" spans="1:6" ht="24">
      <c r="B74" s="137">
        <v>29</v>
      </c>
      <c r="C74" s="141" t="s">
        <v>633</v>
      </c>
      <c r="D74" s="423">
        <v>13386.558596568981</v>
      </c>
      <c r="E74" s="423"/>
    </row>
    <row r="75" spans="1:6" ht="36">
      <c r="B75" s="137">
        <v>30</v>
      </c>
      <c r="C75" s="141" t="s">
        <v>634</v>
      </c>
      <c r="D75" s="423">
        <v>187230.62072452551</v>
      </c>
      <c r="E75" s="423"/>
    </row>
    <row r="76" spans="1:6" ht="36">
      <c r="B76" s="137" t="s">
        <v>635</v>
      </c>
      <c r="C76" s="141" t="s">
        <v>636</v>
      </c>
      <c r="D76" s="423">
        <v>187230.62072452551</v>
      </c>
      <c r="E76" s="423"/>
    </row>
    <row r="77" spans="1:6" ht="36">
      <c r="B77" s="137">
        <v>31</v>
      </c>
      <c r="C77" s="141" t="s">
        <v>637</v>
      </c>
      <c r="D77" s="425">
        <v>5.9775862152792444E-2</v>
      </c>
      <c r="E77" s="425"/>
    </row>
    <row r="78" spans="1:6" ht="36">
      <c r="B78" s="225" t="s">
        <v>638</v>
      </c>
      <c r="C78" s="227" t="s">
        <v>639</v>
      </c>
      <c r="D78" s="426">
        <v>5.9775862152792444E-2</v>
      </c>
      <c r="E78" s="426"/>
    </row>
    <row r="79" spans="1:6">
      <c r="F79" s="428"/>
    </row>
  </sheetData>
  <mergeCells count="3">
    <mergeCell ref="D3:E3"/>
    <mergeCell ref="B55:E55"/>
    <mergeCell ref="B27:E2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BE394-FEEE-428F-A1B7-E50B34658429}">
  <sheetPr codeName="Ark9"/>
  <dimension ref="A1:D71"/>
  <sheetViews>
    <sheetView workbookViewId="0">
      <selection activeCell="H23" sqref="H23"/>
    </sheetView>
  </sheetViews>
  <sheetFormatPr defaultColWidth="9.140625" defaultRowHeight="12.75"/>
  <cols>
    <col min="1" max="1" width="3.7109375" style="15" customWidth="1"/>
    <col min="2" max="2" width="16.5703125" style="15" customWidth="1"/>
    <col min="3" max="3" width="87.5703125" style="15" customWidth="1"/>
    <col min="4" max="4" width="21.5703125" style="15" customWidth="1"/>
    <col min="5" max="16384" width="9.140625" style="1"/>
  </cols>
  <sheetData>
    <row r="1" spans="1:4" ht="21" customHeight="1">
      <c r="A1" s="132"/>
      <c r="B1" s="39"/>
      <c r="C1" s="132" t="s">
        <v>2</v>
      </c>
      <c r="D1" s="133"/>
    </row>
    <row r="2" spans="1:4" ht="48" customHeight="1">
      <c r="A2" s="132"/>
      <c r="B2" s="114" t="s">
        <v>641</v>
      </c>
      <c r="C2" s="132"/>
      <c r="D2" s="133"/>
    </row>
    <row r="3" spans="1:4" ht="24" customHeight="1">
      <c r="A3" s="135"/>
      <c r="B3" s="634" t="s">
        <v>1265</v>
      </c>
      <c r="C3" s="604"/>
      <c r="D3" s="604"/>
    </row>
    <row r="4" spans="1:4" ht="24">
      <c r="A4" s="135"/>
      <c r="B4" s="146"/>
      <c r="C4" s="147"/>
      <c r="D4" s="159" t="s">
        <v>317</v>
      </c>
    </row>
    <row r="5" spans="1:4">
      <c r="A5" s="135"/>
      <c r="B5" s="137" t="s">
        <v>335</v>
      </c>
      <c r="C5" s="141" t="s">
        <v>336</v>
      </c>
      <c r="D5" s="103">
        <v>144343.19408684521</v>
      </c>
    </row>
    <row r="6" spans="1:4">
      <c r="A6" s="135"/>
      <c r="B6" s="137" t="s">
        <v>337</v>
      </c>
      <c r="C6" s="152" t="s">
        <v>338</v>
      </c>
      <c r="D6" s="103">
        <v>35885.127963489998</v>
      </c>
    </row>
    <row r="7" spans="1:4">
      <c r="A7" s="135"/>
      <c r="B7" s="137" t="s">
        <v>339</v>
      </c>
      <c r="C7" s="152" t="s">
        <v>340</v>
      </c>
      <c r="D7" s="103">
        <v>108458.06612335522</v>
      </c>
    </row>
    <row r="8" spans="1:4">
      <c r="A8" s="135"/>
      <c r="B8" s="154" t="s">
        <v>341</v>
      </c>
      <c r="C8" s="155" t="s">
        <v>27</v>
      </c>
      <c r="D8" s="156">
        <v>0</v>
      </c>
    </row>
    <row r="9" spans="1:4">
      <c r="A9" s="135"/>
      <c r="B9" s="154" t="s">
        <v>342</v>
      </c>
      <c r="C9" s="155" t="s">
        <v>642</v>
      </c>
      <c r="D9" s="156">
        <v>27196.301747669997</v>
      </c>
    </row>
    <row r="10" spans="1:4">
      <c r="A10" s="135"/>
      <c r="B10" s="154" t="s">
        <v>343</v>
      </c>
      <c r="C10" s="155" t="s">
        <v>643</v>
      </c>
      <c r="D10" s="156">
        <v>0.45437587000000002</v>
      </c>
    </row>
    <row r="11" spans="1:4">
      <c r="A11" s="135"/>
      <c r="B11" s="154" t="s">
        <v>344</v>
      </c>
      <c r="C11" s="155" t="s">
        <v>18</v>
      </c>
      <c r="D11" s="156">
        <v>480.38991089000001</v>
      </c>
    </row>
    <row r="12" spans="1:4">
      <c r="A12" s="135"/>
      <c r="B12" s="154" t="s">
        <v>345</v>
      </c>
      <c r="C12" s="155" t="s">
        <v>644</v>
      </c>
      <c r="D12" s="156">
        <v>8220.7487480800391</v>
      </c>
    </row>
    <row r="13" spans="1:4">
      <c r="A13" s="135"/>
      <c r="B13" s="154" t="s">
        <v>346</v>
      </c>
      <c r="C13" s="155" t="s">
        <v>645</v>
      </c>
      <c r="D13" s="156">
        <v>5642.2803623301006</v>
      </c>
    </row>
    <row r="14" spans="1:4">
      <c r="A14" s="135"/>
      <c r="B14" s="154" t="s">
        <v>347</v>
      </c>
      <c r="C14" s="155" t="s">
        <v>19</v>
      </c>
      <c r="D14" s="156">
        <v>59700.1704496401</v>
      </c>
    </row>
    <row r="15" spans="1:4" ht="12.75" customHeight="1">
      <c r="A15" s="135"/>
      <c r="B15" s="154" t="s">
        <v>348</v>
      </c>
      <c r="C15" s="155" t="s">
        <v>26</v>
      </c>
      <c r="D15" s="156">
        <v>566.43430804999991</v>
      </c>
    </row>
    <row r="16" spans="1:4">
      <c r="A16" s="135"/>
      <c r="B16" s="639" t="s">
        <v>349</v>
      </c>
      <c r="C16" s="640" t="s">
        <v>646</v>
      </c>
      <c r="D16" s="641">
        <v>6651.2862208250008</v>
      </c>
    </row>
    <row r="17" spans="1:4">
      <c r="A17" s="135"/>
      <c r="B17" s="145"/>
      <c r="C17" s="140"/>
      <c r="D17" s="143"/>
    </row>
    <row r="18" spans="1:4">
      <c r="A18" s="135"/>
      <c r="B18" s="28"/>
      <c r="C18" s="28"/>
      <c r="D18" s="28"/>
    </row>
    <row r="19" spans="1:4">
      <c r="A19" s="135"/>
      <c r="B19" s="28"/>
      <c r="C19" s="28"/>
      <c r="D19" s="28"/>
    </row>
    <row r="20" spans="1:4" ht="12.75" customHeight="1">
      <c r="A20" s="135"/>
    </row>
    <row r="21" spans="1:4">
      <c r="A21" s="135"/>
    </row>
    <row r="22" spans="1:4" ht="12.75" customHeight="1">
      <c r="A22" s="135"/>
    </row>
    <row r="23" spans="1:4" ht="12.75" customHeight="1">
      <c r="A23" s="135"/>
    </row>
    <row r="24" spans="1:4" ht="12.75" customHeight="1">
      <c r="A24" s="135"/>
    </row>
    <row r="25" spans="1:4">
      <c r="A25" s="135"/>
    </row>
    <row r="26" spans="1:4" ht="12.75" customHeight="1">
      <c r="A26" s="135"/>
    </row>
    <row r="27" spans="1:4" ht="12.75" customHeight="1">
      <c r="A27" s="135"/>
    </row>
    <row r="28" spans="1:4" ht="12.75" customHeight="1">
      <c r="A28" s="135"/>
    </row>
    <row r="29" spans="1:4" ht="12.75" customHeight="1">
      <c r="A29" s="135"/>
    </row>
    <row r="30" spans="1:4" ht="12.75" customHeight="1">
      <c r="A30" s="135"/>
    </row>
    <row r="31" spans="1:4">
      <c r="A31" s="135"/>
    </row>
    <row r="32" spans="1:4">
      <c r="A32" s="135"/>
    </row>
    <row r="33" spans="1:4">
      <c r="A33" s="135"/>
    </row>
    <row r="34" spans="1:4">
      <c r="A34" s="135"/>
    </row>
    <row r="35" spans="1:4">
      <c r="A35" s="135"/>
    </row>
    <row r="36" spans="1:4">
      <c r="A36" s="135"/>
    </row>
    <row r="37" spans="1:4">
      <c r="A37" s="135"/>
    </row>
    <row r="38" spans="1:4">
      <c r="A38" s="135"/>
    </row>
    <row r="39" spans="1:4">
      <c r="A39" s="135"/>
    </row>
    <row r="40" spans="1:4">
      <c r="A40" s="135"/>
    </row>
    <row r="41" spans="1:4">
      <c r="A41" s="135"/>
    </row>
    <row r="42" spans="1:4">
      <c r="A42" s="135"/>
    </row>
    <row r="43" spans="1:4">
      <c r="A43" s="135"/>
    </row>
    <row r="44" spans="1:4">
      <c r="A44" s="135"/>
    </row>
    <row r="45" spans="1:4" ht="26.25" customHeight="1">
      <c r="A45" s="135"/>
    </row>
    <row r="46" spans="1:4">
      <c r="A46" s="135"/>
    </row>
    <row r="47" spans="1:4" s="151" customFormat="1">
      <c r="A47" s="135"/>
      <c r="B47" s="15"/>
      <c r="C47" s="15"/>
      <c r="D47" s="15"/>
    </row>
    <row r="48" spans="1:4" s="151" customFormat="1">
      <c r="A48" s="135"/>
      <c r="B48" s="15"/>
      <c r="C48" s="15"/>
      <c r="D48" s="15"/>
    </row>
    <row r="49" spans="1:4">
      <c r="A49" s="135"/>
    </row>
    <row r="50" spans="1:4">
      <c r="A50" s="135"/>
    </row>
    <row r="51" spans="1:4">
      <c r="A51" s="135"/>
    </row>
    <row r="52" spans="1:4">
      <c r="A52" s="135"/>
    </row>
    <row r="53" spans="1:4">
      <c r="A53" s="135"/>
    </row>
    <row r="54" spans="1:4">
      <c r="A54" s="135"/>
    </row>
    <row r="55" spans="1:4" ht="26.25" customHeight="1">
      <c r="A55" s="143"/>
    </row>
    <row r="56" spans="1:4">
      <c r="A56" s="144"/>
    </row>
    <row r="57" spans="1:4">
      <c r="A57" s="135"/>
    </row>
    <row r="58" spans="1:4">
      <c r="A58" s="135"/>
    </row>
    <row r="59" spans="1:4">
      <c r="A59" s="135"/>
    </row>
    <row r="60" spans="1:4" s="157" customFormat="1">
      <c r="A60" s="153"/>
      <c r="B60" s="15"/>
      <c r="C60" s="15"/>
      <c r="D60" s="15"/>
    </row>
    <row r="61" spans="1:4" s="157" customFormat="1">
      <c r="A61" s="153"/>
      <c r="B61" s="15"/>
      <c r="C61" s="15"/>
      <c r="D61" s="15"/>
    </row>
    <row r="62" spans="1:4" s="157" customFormat="1">
      <c r="A62" s="153"/>
      <c r="B62" s="15"/>
      <c r="C62" s="15"/>
      <c r="D62" s="15"/>
    </row>
    <row r="63" spans="1:4" s="157" customFormat="1">
      <c r="A63" s="153"/>
      <c r="B63" s="15"/>
      <c r="C63" s="15"/>
      <c r="D63" s="15"/>
    </row>
    <row r="64" spans="1:4" s="157" customFormat="1">
      <c r="A64" s="153"/>
      <c r="B64" s="15"/>
      <c r="C64" s="15"/>
      <c r="D64" s="15"/>
    </row>
    <row r="65" spans="1:4" s="157" customFormat="1">
      <c r="A65" s="153"/>
      <c r="B65" s="15"/>
      <c r="C65" s="15"/>
      <c r="D65" s="15"/>
    </row>
    <row r="66" spans="1:4" s="157" customFormat="1">
      <c r="A66" s="153"/>
      <c r="B66" s="15"/>
      <c r="C66" s="15"/>
      <c r="D66" s="15"/>
    </row>
    <row r="67" spans="1:4" s="157" customFormat="1">
      <c r="A67" s="153"/>
      <c r="B67" s="15"/>
      <c r="C67" s="15"/>
      <c r="D67" s="15"/>
    </row>
    <row r="68" spans="1:4" s="157" customFormat="1">
      <c r="A68" s="153"/>
      <c r="B68" s="15"/>
      <c r="C68" s="15"/>
      <c r="D68" s="15"/>
    </row>
    <row r="69" spans="1:4">
      <c r="A69" s="144"/>
    </row>
    <row r="70" spans="1:4">
      <c r="A70" s="28"/>
    </row>
    <row r="71" spans="1:4">
      <c r="A71" s="28"/>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A7753-C06A-4822-8388-8E11A109C230}">
  <sheetPr codeName="Ark10"/>
  <dimension ref="B1:L38"/>
  <sheetViews>
    <sheetView showGridLines="0" topLeftCell="A3" zoomScaleNormal="100" workbookViewId="0">
      <selection activeCell="B3" sqref="B3:K38"/>
    </sheetView>
  </sheetViews>
  <sheetFormatPr defaultColWidth="12.28515625" defaultRowHeight="12.75"/>
  <cols>
    <col min="1" max="1" width="3.7109375" customWidth="1"/>
    <col min="2" max="2" width="10.85546875" customWidth="1"/>
    <col min="3" max="3" width="61" bestFit="1" customWidth="1"/>
    <col min="4" max="11" width="16.85546875" customWidth="1"/>
  </cols>
  <sheetData>
    <row r="1" spans="2:12" ht="21" customHeight="1"/>
    <row r="2" spans="2:12" ht="48" customHeight="1">
      <c r="B2" s="92" t="s">
        <v>649</v>
      </c>
      <c r="C2" s="91"/>
      <c r="D2" s="566"/>
      <c r="E2" s="566"/>
      <c r="F2" s="566"/>
      <c r="G2" s="566"/>
      <c r="H2" s="566"/>
      <c r="I2" s="160"/>
      <c r="J2" s="160"/>
      <c r="K2" s="160"/>
      <c r="L2" s="80"/>
    </row>
    <row r="3" spans="2:12" ht="15">
      <c r="B3" s="642" t="s">
        <v>351</v>
      </c>
      <c r="C3" s="643"/>
      <c r="D3" s="583" t="s">
        <v>843</v>
      </c>
      <c r="E3" s="644"/>
      <c r="F3" s="644"/>
      <c r="G3" s="644"/>
      <c r="H3" s="583" t="s">
        <v>844</v>
      </c>
      <c r="I3" s="644"/>
      <c r="J3" s="644"/>
      <c r="K3" s="644"/>
      <c r="L3" s="80"/>
    </row>
    <row r="4" spans="2:12" ht="15">
      <c r="B4" s="645"/>
      <c r="C4" s="645"/>
      <c r="D4" s="598"/>
      <c r="E4" s="646"/>
      <c r="F4" s="646"/>
      <c r="G4" s="646"/>
      <c r="H4" s="598"/>
      <c r="I4" s="646"/>
      <c r="J4" s="646"/>
      <c r="K4" s="646"/>
      <c r="L4" s="80"/>
    </row>
    <row r="5" spans="2:12" ht="15">
      <c r="B5" s="82" t="s">
        <v>350</v>
      </c>
      <c r="C5" s="82"/>
      <c r="D5" s="647">
        <v>44926</v>
      </c>
      <c r="E5" s="647">
        <v>44834</v>
      </c>
      <c r="F5" s="647">
        <v>44742</v>
      </c>
      <c r="G5" s="647">
        <v>44651</v>
      </c>
      <c r="H5" s="647">
        <v>44926</v>
      </c>
      <c r="I5" s="647">
        <v>44834</v>
      </c>
      <c r="J5" s="647">
        <v>44742</v>
      </c>
      <c r="K5" s="647">
        <v>44651</v>
      </c>
      <c r="L5" s="80" t="s">
        <v>2</v>
      </c>
    </row>
    <row r="6" spans="2:12" ht="15">
      <c r="B6" s="648" t="s">
        <v>114</v>
      </c>
      <c r="C6" s="648"/>
      <c r="D6" s="551">
        <v>12</v>
      </c>
      <c r="E6" s="551">
        <v>12</v>
      </c>
      <c r="F6" s="551">
        <v>12</v>
      </c>
      <c r="G6" s="551">
        <v>12</v>
      </c>
      <c r="H6" s="551">
        <v>12</v>
      </c>
      <c r="I6" s="551">
        <v>12</v>
      </c>
      <c r="J6" s="551">
        <v>12</v>
      </c>
      <c r="K6" s="551">
        <v>12</v>
      </c>
      <c r="L6" s="80"/>
    </row>
    <row r="7" spans="2:12" ht="15">
      <c r="B7" s="648" t="s">
        <v>115</v>
      </c>
      <c r="C7" s="648"/>
      <c r="D7" s="647" t="s">
        <v>2</v>
      </c>
      <c r="E7" s="647" t="s">
        <v>2</v>
      </c>
      <c r="F7" s="647" t="s">
        <v>2</v>
      </c>
      <c r="G7" s="647" t="s">
        <v>2</v>
      </c>
      <c r="H7" s="647" t="s">
        <v>2</v>
      </c>
      <c r="I7" s="647" t="s">
        <v>2</v>
      </c>
      <c r="J7" s="647" t="s">
        <v>2</v>
      </c>
      <c r="K7" s="647" t="s">
        <v>2</v>
      </c>
      <c r="L7" s="80"/>
    </row>
    <row r="8" spans="2:12" ht="12.75" customHeight="1">
      <c r="B8" s="178" t="s">
        <v>116</v>
      </c>
      <c r="C8" s="179" t="s">
        <v>117</v>
      </c>
      <c r="D8" s="81"/>
      <c r="E8" s="81"/>
      <c r="F8" s="81"/>
      <c r="G8" s="81"/>
      <c r="H8" s="118">
        <v>47638.113280749996</v>
      </c>
      <c r="I8" s="118">
        <v>45968.497309999999</v>
      </c>
      <c r="J8" s="118">
        <v>45384.149960333336</v>
      </c>
      <c r="K8" s="118">
        <v>46394.529684333334</v>
      </c>
      <c r="L8" s="80"/>
    </row>
    <row r="9" spans="2:12" ht="12.75" customHeight="1">
      <c r="B9" s="82" t="s">
        <v>118</v>
      </c>
      <c r="C9" s="82"/>
      <c r="D9" s="82" t="s">
        <v>2</v>
      </c>
      <c r="E9" s="82"/>
      <c r="F9" s="82"/>
      <c r="G9" s="82"/>
      <c r="H9" s="82">
        <v>0</v>
      </c>
      <c r="I9" s="82">
        <v>0</v>
      </c>
      <c r="J9" s="82">
        <v>0</v>
      </c>
      <c r="K9" s="82">
        <v>0</v>
      </c>
      <c r="L9" s="80"/>
    </row>
    <row r="10" spans="2:12" ht="15">
      <c r="B10" s="178" t="s">
        <v>119</v>
      </c>
      <c r="C10" s="281" t="s">
        <v>120</v>
      </c>
      <c r="D10" s="117">
        <v>72846.870513000002</v>
      </c>
      <c r="E10" s="117">
        <v>72249.087512750004</v>
      </c>
      <c r="F10" s="117">
        <v>72021.265006416652</v>
      </c>
      <c r="G10" s="117">
        <v>72167.818265583322</v>
      </c>
      <c r="H10" s="118">
        <v>4527.1916009999995</v>
      </c>
      <c r="I10" s="118">
        <v>4495.2642963333337</v>
      </c>
      <c r="J10" s="118">
        <v>4464.3313990833331</v>
      </c>
      <c r="K10" s="118">
        <v>4463.5204914166661</v>
      </c>
      <c r="L10" s="80"/>
    </row>
    <row r="11" spans="2:12" s="130" customFormat="1" ht="12.75" customHeight="1">
      <c r="B11" s="186" t="s">
        <v>121</v>
      </c>
      <c r="C11" s="180" t="s">
        <v>122</v>
      </c>
      <c r="D11" s="127">
        <v>54524.940412416669</v>
      </c>
      <c r="E11" s="127">
        <v>54779.914488000002</v>
      </c>
      <c r="F11" s="127">
        <v>54896.063462999999</v>
      </c>
      <c r="G11" s="127">
        <v>55142.900467666659</v>
      </c>
      <c r="H11" s="128">
        <v>2726.2470207499996</v>
      </c>
      <c r="I11" s="128">
        <v>2738.9957245000001</v>
      </c>
      <c r="J11" s="128">
        <v>2744.8031731666665</v>
      </c>
      <c r="K11" s="128">
        <v>2757.145023333333</v>
      </c>
      <c r="L11" s="129"/>
    </row>
    <row r="12" spans="2:12" s="130" customFormat="1" ht="12.75" customHeight="1">
      <c r="B12" s="186" t="s">
        <v>123</v>
      </c>
      <c r="C12" s="180" t="s">
        <v>124</v>
      </c>
      <c r="D12" s="127">
        <v>17742.618617750002</v>
      </c>
      <c r="E12" s="127">
        <v>17312.874231833335</v>
      </c>
      <c r="F12" s="127">
        <v>16945.526293416668</v>
      </c>
      <c r="G12" s="127">
        <v>16816.073152000001</v>
      </c>
      <c r="H12" s="128">
        <v>1800.8483366666667</v>
      </c>
      <c r="I12" s="128">
        <v>1756.1848753333334</v>
      </c>
      <c r="J12" s="128">
        <v>1719.4445294166665</v>
      </c>
      <c r="K12" s="128">
        <v>1706.2683267499999</v>
      </c>
      <c r="L12" s="129"/>
    </row>
    <row r="13" spans="2:12" ht="12.75" customHeight="1">
      <c r="B13" s="178" t="s">
        <v>125</v>
      </c>
      <c r="C13" s="179" t="s">
        <v>126</v>
      </c>
      <c r="D13" s="117">
        <v>52756.235033083351</v>
      </c>
      <c r="E13" s="117">
        <v>49982.356703250007</v>
      </c>
      <c r="F13" s="117">
        <v>48003.212710416672</v>
      </c>
      <c r="G13" s="117">
        <v>46821.012253166671</v>
      </c>
      <c r="H13" s="118">
        <v>23115.694738250004</v>
      </c>
      <c r="I13" s="118">
        <v>21918.730374749997</v>
      </c>
      <c r="J13" s="118">
        <v>20926.56883525</v>
      </c>
      <c r="K13" s="118">
        <v>20525.089021166666</v>
      </c>
      <c r="L13" s="80"/>
    </row>
    <row r="14" spans="2:12" s="130" customFormat="1" ht="24.75">
      <c r="B14" s="186" t="s">
        <v>127</v>
      </c>
      <c r="C14" s="180" t="s">
        <v>128</v>
      </c>
      <c r="D14" s="128">
        <v>0</v>
      </c>
      <c r="E14" s="128">
        <v>0</v>
      </c>
      <c r="F14" s="128">
        <v>0</v>
      </c>
      <c r="G14" s="128">
        <v>0</v>
      </c>
      <c r="H14" s="128">
        <v>0</v>
      </c>
      <c r="I14" s="128">
        <v>0</v>
      </c>
      <c r="J14" s="128">
        <v>0</v>
      </c>
      <c r="K14" s="128">
        <v>0</v>
      </c>
      <c r="L14" s="129"/>
    </row>
    <row r="15" spans="2:12" s="130" customFormat="1" ht="12.75" customHeight="1">
      <c r="B15" s="186" t="s">
        <v>129</v>
      </c>
      <c r="C15" s="180" t="s">
        <v>130</v>
      </c>
      <c r="D15" s="127">
        <v>52442.322353416675</v>
      </c>
      <c r="E15" s="127">
        <v>49668.444023583339</v>
      </c>
      <c r="F15" s="127">
        <v>47689.300030750012</v>
      </c>
      <c r="G15" s="127">
        <v>46506.949977250006</v>
      </c>
      <c r="H15" s="128">
        <v>22801.782058583336</v>
      </c>
      <c r="I15" s="128">
        <v>21604.817695083333</v>
      </c>
      <c r="J15" s="128">
        <v>20612.656155583336</v>
      </c>
      <c r="K15" s="128">
        <v>20211.026745250001</v>
      </c>
      <c r="L15" s="129"/>
    </row>
    <row r="16" spans="2:12" s="130" customFormat="1" ht="12.75" customHeight="1">
      <c r="B16" s="186" t="s">
        <v>131</v>
      </c>
      <c r="C16" s="180" t="s">
        <v>132</v>
      </c>
      <c r="D16" s="127">
        <v>313.91267966666663</v>
      </c>
      <c r="E16" s="127">
        <v>313.91267966666663</v>
      </c>
      <c r="F16" s="127">
        <v>313.91267966666663</v>
      </c>
      <c r="G16" s="127">
        <v>314.06227591666664</v>
      </c>
      <c r="H16" s="128">
        <v>313.91267966666663</v>
      </c>
      <c r="I16" s="128">
        <v>313.91267966666663</v>
      </c>
      <c r="J16" s="128">
        <v>313.91267966666663</v>
      </c>
      <c r="K16" s="128">
        <v>314.06227591666664</v>
      </c>
      <c r="L16" s="129"/>
    </row>
    <row r="17" spans="2:11" ht="12.75" customHeight="1">
      <c r="B17" s="178" t="s">
        <v>133</v>
      </c>
      <c r="C17" s="179" t="s">
        <v>134</v>
      </c>
      <c r="D17" s="121"/>
      <c r="E17" s="121"/>
      <c r="F17" s="121"/>
      <c r="G17" s="121"/>
      <c r="H17" s="118">
        <v>469.76261750000003</v>
      </c>
      <c r="I17" s="118">
        <v>502.77902241666669</v>
      </c>
      <c r="J17" s="118">
        <v>527.98350799999992</v>
      </c>
      <c r="K17" s="118">
        <v>567.85932474999993</v>
      </c>
    </row>
    <row r="18" spans="2:11">
      <c r="B18" s="178" t="s">
        <v>135</v>
      </c>
      <c r="C18" s="179" t="s">
        <v>136</v>
      </c>
      <c r="D18" s="119">
        <v>8348.6118135833331</v>
      </c>
      <c r="E18" s="119">
        <v>8875.0294774999984</v>
      </c>
      <c r="F18" s="119">
        <v>9235.2750838333322</v>
      </c>
      <c r="G18" s="119">
        <v>9859.8183914166639</v>
      </c>
      <c r="H18" s="118">
        <v>1320.8242845833336</v>
      </c>
      <c r="I18" s="118">
        <v>1374.6306815</v>
      </c>
      <c r="J18" s="118">
        <v>1401.0647038333334</v>
      </c>
      <c r="K18" s="118">
        <v>1476.6058734166666</v>
      </c>
    </row>
    <row r="19" spans="2:11" s="130" customFormat="1" ht="12" customHeight="1">
      <c r="B19" s="186" t="s">
        <v>137</v>
      </c>
      <c r="C19" s="180" t="s">
        <v>138</v>
      </c>
      <c r="D19" s="127">
        <v>841.32597566666664</v>
      </c>
      <c r="E19" s="127">
        <v>836.97867258333338</v>
      </c>
      <c r="F19" s="127">
        <v>829.32494074999988</v>
      </c>
      <c r="G19" s="127">
        <v>801.68464916666665</v>
      </c>
      <c r="H19" s="128">
        <v>841.32597566666652</v>
      </c>
      <c r="I19" s="128">
        <v>836.97867258333326</v>
      </c>
      <c r="J19" s="128">
        <v>829.32494074999988</v>
      </c>
      <c r="K19" s="128">
        <v>801.68464916666665</v>
      </c>
    </row>
    <row r="20" spans="2:11" s="130" customFormat="1" ht="12" customHeight="1">
      <c r="B20" s="186" t="s">
        <v>139</v>
      </c>
      <c r="C20" s="180" t="s">
        <v>140</v>
      </c>
      <c r="D20" s="128">
        <v>0</v>
      </c>
      <c r="E20" s="128">
        <v>0</v>
      </c>
      <c r="F20" s="128">
        <v>0</v>
      </c>
      <c r="G20" s="128">
        <v>0</v>
      </c>
      <c r="H20" s="131">
        <v>0</v>
      </c>
      <c r="I20" s="131">
        <v>0</v>
      </c>
      <c r="J20" s="131">
        <v>0</v>
      </c>
      <c r="K20" s="131">
        <v>0</v>
      </c>
    </row>
    <row r="21" spans="2:11" s="130" customFormat="1">
      <c r="B21" s="186" t="s">
        <v>141</v>
      </c>
      <c r="C21" s="180" t="s">
        <v>142</v>
      </c>
      <c r="D21" s="127">
        <v>7507.2858379166682</v>
      </c>
      <c r="E21" s="127">
        <v>8038.0508049166674</v>
      </c>
      <c r="F21" s="127">
        <v>8405.9501430833334</v>
      </c>
      <c r="G21" s="127">
        <v>9058.1337422499982</v>
      </c>
      <c r="H21" s="128">
        <v>479.4983089166667</v>
      </c>
      <c r="I21" s="128">
        <v>537.65200891666666</v>
      </c>
      <c r="J21" s="128">
        <v>571.7397630833334</v>
      </c>
      <c r="K21" s="128">
        <v>674.92122425000002</v>
      </c>
    </row>
    <row r="22" spans="2:11">
      <c r="B22" s="178" t="s">
        <v>143</v>
      </c>
      <c r="C22" s="179" t="s">
        <v>144</v>
      </c>
      <c r="D22" s="119">
        <v>8459.1293074166661</v>
      </c>
      <c r="E22" s="119">
        <v>9484.3851032499988</v>
      </c>
      <c r="F22" s="119">
        <v>10583.407036416666</v>
      </c>
      <c r="G22" s="119">
        <v>12447.167283833332</v>
      </c>
      <c r="H22" s="118">
        <v>2412.3096965833333</v>
      </c>
      <c r="I22" s="118">
        <v>2569.3089609166668</v>
      </c>
      <c r="J22" s="118">
        <v>2537.2121992499997</v>
      </c>
      <c r="K22" s="118">
        <v>3419.6683786666658</v>
      </c>
    </row>
    <row r="23" spans="2:11">
      <c r="B23" s="178" t="s">
        <v>145</v>
      </c>
      <c r="C23" s="179" t="s">
        <v>146</v>
      </c>
      <c r="D23" s="119">
        <v>19171.207486583331</v>
      </c>
      <c r="E23" s="119">
        <v>20026.486884333335</v>
      </c>
      <c r="F23" s="119">
        <v>20673.112213166667</v>
      </c>
      <c r="G23" s="119">
        <v>20932.13046475</v>
      </c>
      <c r="H23" s="118">
        <v>958.56037425000011</v>
      </c>
      <c r="I23" s="118">
        <v>1001.3243440833334</v>
      </c>
      <c r="J23" s="118">
        <v>1033.6556105833333</v>
      </c>
      <c r="K23" s="118">
        <v>1046.6065231666666</v>
      </c>
    </row>
    <row r="24" spans="2:11">
      <c r="B24" s="178" t="s">
        <v>147</v>
      </c>
      <c r="C24" s="179" t="s">
        <v>148</v>
      </c>
      <c r="D24" s="121">
        <v>0</v>
      </c>
      <c r="E24" s="121">
        <v>0</v>
      </c>
      <c r="F24" s="121">
        <v>0</v>
      </c>
      <c r="G24" s="121">
        <v>0</v>
      </c>
      <c r="H24" s="118">
        <v>32804.343312166668</v>
      </c>
      <c r="I24" s="118">
        <v>31862.037679999998</v>
      </c>
      <c r="J24" s="118">
        <v>30890.816255999995</v>
      </c>
      <c r="K24" s="118">
        <v>31499.34961258333</v>
      </c>
    </row>
    <row r="25" spans="2:11">
      <c r="B25" s="82" t="s">
        <v>149</v>
      </c>
      <c r="C25" s="82"/>
      <c r="D25" s="122">
        <v>0</v>
      </c>
      <c r="E25" s="122">
        <v>0</v>
      </c>
      <c r="F25" s="122">
        <v>0</v>
      </c>
      <c r="G25" s="122">
        <v>0</v>
      </c>
      <c r="H25" s="123">
        <v>0</v>
      </c>
      <c r="I25" s="123">
        <v>0</v>
      </c>
      <c r="J25" s="123">
        <v>0</v>
      </c>
      <c r="K25" s="123">
        <v>0</v>
      </c>
    </row>
    <row r="26" spans="2:11">
      <c r="B26" s="178" t="s">
        <v>150</v>
      </c>
      <c r="C26" s="179" t="s">
        <v>151</v>
      </c>
      <c r="D26" s="117">
        <v>16927.824409166667</v>
      </c>
      <c r="E26" s="117">
        <v>18979.610762916669</v>
      </c>
      <c r="F26" s="117">
        <v>21461.637338916666</v>
      </c>
      <c r="G26" s="117">
        <v>22839.716374666663</v>
      </c>
      <c r="H26" s="118">
        <v>1590.2245300833338</v>
      </c>
      <c r="I26" s="118">
        <v>1661.6954135833337</v>
      </c>
      <c r="J26" s="118">
        <v>1845.4913344166671</v>
      </c>
      <c r="K26" s="118">
        <v>1956.4793770000003</v>
      </c>
    </row>
    <row r="27" spans="2:11">
      <c r="B27" s="178" t="s">
        <v>152</v>
      </c>
      <c r="C27" s="179" t="s">
        <v>153</v>
      </c>
      <c r="D27" s="117">
        <v>3225.4809282500005</v>
      </c>
      <c r="E27" s="117">
        <v>3550.4474447500002</v>
      </c>
      <c r="F27" s="117">
        <v>4316.4574121666665</v>
      </c>
      <c r="G27" s="117">
        <v>4919.1844796666655</v>
      </c>
      <c r="H27" s="118">
        <v>2517.7841205833333</v>
      </c>
      <c r="I27" s="118">
        <v>2897.7917597500004</v>
      </c>
      <c r="J27" s="118">
        <v>3718.9594254166664</v>
      </c>
      <c r="K27" s="118">
        <v>4359.0728126666663</v>
      </c>
    </row>
    <row r="28" spans="2:11">
      <c r="B28" s="178" t="s">
        <v>154</v>
      </c>
      <c r="C28" s="179" t="s">
        <v>155</v>
      </c>
      <c r="D28" s="117">
        <v>2474.8476415</v>
      </c>
      <c r="E28" s="117">
        <v>2582.0500609166666</v>
      </c>
      <c r="F28" s="117">
        <v>2512.3604248333336</v>
      </c>
      <c r="G28" s="117">
        <v>3533.7205406666667</v>
      </c>
      <c r="H28" s="118">
        <v>2474.8476415</v>
      </c>
      <c r="I28" s="118">
        <v>2582.0500609166666</v>
      </c>
      <c r="J28" s="118">
        <v>2512.3604248333336</v>
      </c>
      <c r="K28" s="118">
        <v>3533.7205406666667</v>
      </c>
    </row>
    <row r="29" spans="2:11" ht="36">
      <c r="B29" s="186" t="s">
        <v>404</v>
      </c>
      <c r="C29" s="229" t="s">
        <v>846</v>
      </c>
      <c r="D29" s="121"/>
      <c r="E29" s="121"/>
      <c r="F29" s="121"/>
      <c r="G29" s="121"/>
      <c r="H29" s="118"/>
      <c r="I29" s="118"/>
      <c r="J29" s="118"/>
      <c r="K29" s="118"/>
    </row>
    <row r="30" spans="2:11">
      <c r="B30" s="186" t="s">
        <v>845</v>
      </c>
      <c r="C30" s="229" t="s">
        <v>847</v>
      </c>
      <c r="D30" s="121"/>
      <c r="E30" s="121"/>
      <c r="F30" s="121"/>
      <c r="G30" s="121"/>
      <c r="H30" s="118"/>
      <c r="I30" s="118"/>
      <c r="J30" s="118"/>
      <c r="K30" s="118"/>
    </row>
    <row r="31" spans="2:11">
      <c r="B31" s="178" t="s">
        <v>156</v>
      </c>
      <c r="C31" s="179" t="s">
        <v>157</v>
      </c>
      <c r="D31" s="117">
        <v>22628.152978916671</v>
      </c>
      <c r="E31" s="117">
        <v>25112.108268583339</v>
      </c>
      <c r="F31" s="117">
        <v>28290.455175916668</v>
      </c>
      <c r="G31" s="117">
        <v>31292.621395000009</v>
      </c>
      <c r="H31" s="118">
        <v>6582.8562921666644</v>
      </c>
      <c r="I31" s="118">
        <v>7141.5372342500004</v>
      </c>
      <c r="J31" s="118">
        <v>8076.8111846666679</v>
      </c>
      <c r="K31" s="118">
        <v>9849.2727303333359</v>
      </c>
    </row>
    <row r="32" spans="2:11">
      <c r="B32" s="186" t="s">
        <v>158</v>
      </c>
      <c r="C32" s="180" t="s">
        <v>159</v>
      </c>
      <c r="D32" s="118"/>
      <c r="E32" s="118"/>
      <c r="F32" s="118"/>
      <c r="G32" s="118"/>
      <c r="H32" s="118"/>
      <c r="I32" s="118"/>
      <c r="J32" s="118"/>
      <c r="K32" s="118"/>
    </row>
    <row r="33" spans="2:11">
      <c r="B33" s="186" t="s">
        <v>160</v>
      </c>
      <c r="C33" s="180" t="s">
        <v>161</v>
      </c>
      <c r="D33" s="118"/>
      <c r="E33" s="118"/>
      <c r="F33" s="118"/>
      <c r="G33" s="118"/>
      <c r="H33" s="118"/>
      <c r="I33" s="118"/>
      <c r="J33" s="118"/>
      <c r="K33" s="118"/>
    </row>
    <row r="34" spans="2:11">
      <c r="B34" s="186" t="s">
        <v>162</v>
      </c>
      <c r="C34" s="180" t="s">
        <v>163</v>
      </c>
      <c r="D34" s="119"/>
      <c r="E34" s="119"/>
      <c r="F34" s="119"/>
      <c r="G34" s="119"/>
      <c r="H34" s="120"/>
      <c r="I34" s="120"/>
      <c r="J34" s="120"/>
      <c r="K34" s="120"/>
    </row>
    <row r="35" spans="2:11">
      <c r="B35" s="82"/>
      <c r="C35" s="82"/>
      <c r="D35" s="123"/>
      <c r="E35" s="123"/>
      <c r="F35" s="123"/>
      <c r="G35" s="123"/>
      <c r="H35" s="123" t="s">
        <v>2</v>
      </c>
      <c r="I35" s="123" t="s">
        <v>2</v>
      </c>
      <c r="J35" s="123" t="s">
        <v>2</v>
      </c>
      <c r="K35" s="123" t="s">
        <v>2</v>
      </c>
    </row>
    <row r="36" spans="2:11">
      <c r="B36" s="179" t="s">
        <v>164</v>
      </c>
      <c r="C36" s="179" t="s">
        <v>165</v>
      </c>
      <c r="D36" s="121"/>
      <c r="E36" s="121"/>
      <c r="F36" s="121"/>
      <c r="G36" s="121"/>
      <c r="H36" s="120">
        <v>47638.113280749996</v>
      </c>
      <c r="I36" s="120">
        <v>45968.497309999999</v>
      </c>
      <c r="J36" s="120">
        <v>45384.149960333336</v>
      </c>
      <c r="K36" s="120">
        <v>46394.529684333334</v>
      </c>
    </row>
    <row r="37" spans="2:11">
      <c r="B37" s="179" t="s">
        <v>166</v>
      </c>
      <c r="C37" s="179" t="s">
        <v>167</v>
      </c>
      <c r="D37" s="121"/>
      <c r="E37" s="121"/>
      <c r="F37" s="121"/>
      <c r="G37" s="121"/>
      <c r="H37" s="120">
        <v>26221.48702</v>
      </c>
      <c r="I37" s="120">
        <v>24720.50044575</v>
      </c>
      <c r="J37" s="120">
        <v>22814.005071333337</v>
      </c>
      <c r="K37" s="120">
        <v>21650.076882249999</v>
      </c>
    </row>
    <row r="38" spans="2:11" ht="13.5" thickBot="1">
      <c r="B38" s="181" t="s">
        <v>168</v>
      </c>
      <c r="C38" s="181" t="s">
        <v>169</v>
      </c>
      <c r="D38" s="124"/>
      <c r="E38" s="124"/>
      <c r="F38" s="124"/>
      <c r="G38" s="124"/>
      <c r="H38" s="125">
        <v>1.8152812018589166</v>
      </c>
      <c r="I38" s="125">
        <v>1.8717544141414051</v>
      </c>
      <c r="J38" s="125">
        <v>2.0240016295286494</v>
      </c>
      <c r="K38" s="125">
        <v>2.1737926424718363</v>
      </c>
    </row>
  </sheetData>
  <mergeCells count="4">
    <mergeCell ref="D2:H2"/>
    <mergeCell ref="B3:C4"/>
    <mergeCell ref="D3:G4"/>
    <mergeCell ref="H3:K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DE7F8-6B69-4557-8B3C-BF773E818245}">
  <sheetPr codeName="Ark64"/>
  <dimension ref="B1:D10"/>
  <sheetViews>
    <sheetView showGridLines="0" workbookViewId="0">
      <selection activeCell="B3" sqref="B3:D10"/>
    </sheetView>
  </sheetViews>
  <sheetFormatPr defaultColWidth="6.85546875" defaultRowHeight="12.75"/>
  <cols>
    <col min="1" max="2" width="3.7109375" customWidth="1"/>
    <col min="3" max="3" width="57.140625" bestFit="1" customWidth="1"/>
    <col min="4" max="4" width="89.5703125" bestFit="1" customWidth="1"/>
    <col min="6" max="6" width="16.85546875" customWidth="1"/>
  </cols>
  <sheetData>
    <row r="1" spans="2:4" ht="21" customHeight="1"/>
    <row r="2" spans="2:4" ht="48" customHeight="1">
      <c r="B2" s="93" t="s">
        <v>650</v>
      </c>
      <c r="C2" s="93"/>
      <c r="D2" s="93"/>
    </row>
    <row r="3" spans="2:4" ht="30" customHeight="1">
      <c r="B3" s="10"/>
      <c r="C3" s="10"/>
      <c r="D3" s="10"/>
    </row>
    <row r="4" spans="2:4" ht="24">
      <c r="B4" s="182" t="s">
        <v>651</v>
      </c>
      <c r="C4" s="182" t="s">
        <v>658</v>
      </c>
      <c r="D4" s="399"/>
    </row>
    <row r="5" spans="2:4">
      <c r="B5" s="183" t="s">
        <v>652</v>
      </c>
      <c r="C5" s="183" t="s">
        <v>659</v>
      </c>
      <c r="D5" s="400" t="s">
        <v>1175</v>
      </c>
    </row>
    <row r="6" spans="2:4">
      <c r="B6" s="183" t="s">
        <v>653</v>
      </c>
      <c r="C6" s="183" t="s">
        <v>660</v>
      </c>
      <c r="D6" s="400" t="s">
        <v>1167</v>
      </c>
    </row>
    <row r="7" spans="2:4" ht="24">
      <c r="B7" s="183" t="s">
        <v>654</v>
      </c>
      <c r="C7" s="183" t="s">
        <v>661</v>
      </c>
      <c r="D7" s="400" t="s">
        <v>1175</v>
      </c>
    </row>
    <row r="8" spans="2:4">
      <c r="B8" s="183" t="s">
        <v>655</v>
      </c>
      <c r="C8" s="183" t="s">
        <v>170</v>
      </c>
      <c r="D8" s="184" t="s">
        <v>1168</v>
      </c>
    </row>
    <row r="9" spans="2:4">
      <c r="B9" s="183" t="s">
        <v>656</v>
      </c>
      <c r="C9" s="183" t="s">
        <v>171</v>
      </c>
      <c r="D9" s="184" t="s">
        <v>1169</v>
      </c>
    </row>
    <row r="10" spans="2:4" ht="36.75" thickBot="1">
      <c r="B10" s="185" t="s">
        <v>657</v>
      </c>
      <c r="C10" s="185" t="s">
        <v>172</v>
      </c>
      <c r="D10" s="401" t="s">
        <v>173</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9E58-ED8A-4614-95D0-FDDA3997D63A}">
  <sheetPr codeName="Ark65"/>
  <dimension ref="B1:I45"/>
  <sheetViews>
    <sheetView showGridLines="0" zoomScaleNormal="100" workbookViewId="0">
      <selection activeCell="M44" sqref="M44"/>
    </sheetView>
  </sheetViews>
  <sheetFormatPr defaultColWidth="12.28515625" defaultRowHeight="12.75"/>
  <cols>
    <col min="1" max="1" width="3.7109375" customWidth="1"/>
    <col min="2" max="2" width="10.85546875" customWidth="1"/>
    <col min="3" max="3" width="65.140625" customWidth="1"/>
    <col min="4" max="8" width="16.85546875" customWidth="1"/>
  </cols>
  <sheetData>
    <row r="1" spans="2:9" ht="21" customHeight="1"/>
    <row r="2" spans="2:9" ht="48" customHeight="1">
      <c r="B2" s="92" t="s">
        <v>662</v>
      </c>
      <c r="C2" s="91"/>
      <c r="D2" s="566"/>
      <c r="E2" s="566"/>
      <c r="F2" s="566"/>
      <c r="G2" s="566"/>
      <c r="H2" s="566"/>
      <c r="I2" s="80"/>
    </row>
    <row r="3" spans="2:9" ht="15">
      <c r="B3" s="642" t="s">
        <v>351</v>
      </c>
      <c r="C3" s="643"/>
      <c r="D3" s="583" t="s">
        <v>663</v>
      </c>
      <c r="E3" s="644"/>
      <c r="F3" s="644"/>
      <c r="G3" s="644"/>
      <c r="H3" s="583" t="s">
        <v>664</v>
      </c>
      <c r="I3" s="80"/>
    </row>
    <row r="4" spans="2:9" ht="15">
      <c r="B4" s="645"/>
      <c r="C4" s="645"/>
      <c r="D4" s="598"/>
      <c r="E4" s="646"/>
      <c r="F4" s="646"/>
      <c r="G4" s="646"/>
      <c r="H4" s="576"/>
      <c r="I4" s="80"/>
    </row>
    <row r="5" spans="2:9" ht="15">
      <c r="B5" s="82" t="s">
        <v>1255</v>
      </c>
      <c r="C5" s="82"/>
      <c r="D5" s="647" t="s">
        <v>665</v>
      </c>
      <c r="E5" s="647" t="s">
        <v>666</v>
      </c>
      <c r="F5" s="647" t="s">
        <v>667</v>
      </c>
      <c r="G5" s="647" t="s">
        <v>668</v>
      </c>
      <c r="H5" s="598"/>
      <c r="I5" s="80" t="s">
        <v>2</v>
      </c>
    </row>
    <row r="6" spans="2:9" ht="15">
      <c r="B6" s="648" t="s">
        <v>669</v>
      </c>
      <c r="C6" s="648"/>
      <c r="D6" s="647" t="s">
        <v>2</v>
      </c>
      <c r="E6" s="647" t="s">
        <v>2</v>
      </c>
      <c r="F6" s="647" t="s">
        <v>2</v>
      </c>
      <c r="G6" s="647" t="s">
        <v>2</v>
      </c>
      <c r="H6" s="647" t="s">
        <v>2</v>
      </c>
      <c r="I6" s="80"/>
    </row>
    <row r="7" spans="2:9" ht="12.75" customHeight="1">
      <c r="B7" s="228">
        <v>1</v>
      </c>
      <c r="C7" s="229" t="s">
        <v>671</v>
      </c>
      <c r="D7" s="246">
        <v>15095.594764459998</v>
      </c>
      <c r="E7" s="246">
        <v>0</v>
      </c>
      <c r="F7" s="246">
        <v>3718.2249999999999</v>
      </c>
      <c r="G7" s="246">
        <v>24619.422974459998</v>
      </c>
      <c r="H7" s="246">
        <v>24619.422974459998</v>
      </c>
      <c r="I7" s="80"/>
    </row>
    <row r="8" spans="2:9" s="130" customFormat="1" ht="12.75" customHeight="1">
      <c r="B8" s="228">
        <v>2</v>
      </c>
      <c r="C8" s="232" t="s">
        <v>672</v>
      </c>
      <c r="D8" s="230">
        <v>15095.594764459998</v>
      </c>
      <c r="E8" s="294">
        <v>0</v>
      </c>
      <c r="F8" s="230">
        <v>0</v>
      </c>
      <c r="G8" s="230">
        <v>15095.594764459998</v>
      </c>
      <c r="H8" s="128">
        <v>15095.594764459998</v>
      </c>
      <c r="I8" s="129"/>
    </row>
    <row r="9" spans="2:9" s="130" customFormat="1" ht="12.75" customHeight="1">
      <c r="B9" s="228">
        <v>3</v>
      </c>
      <c r="C9" s="232" t="s">
        <v>673</v>
      </c>
      <c r="D9" s="233"/>
      <c r="E9" s="294">
        <v>0</v>
      </c>
      <c r="F9" s="230">
        <v>3718.2249999999999</v>
      </c>
      <c r="G9" s="230">
        <v>9523.8282099999997</v>
      </c>
      <c r="H9" s="128">
        <v>9523.8282099999997</v>
      </c>
      <c r="I9" s="129"/>
    </row>
    <row r="10" spans="2:9" ht="12.75" customHeight="1">
      <c r="B10" s="228">
        <v>4</v>
      </c>
      <c r="C10" s="229" t="s">
        <v>674</v>
      </c>
      <c r="D10" s="235"/>
      <c r="E10" s="246">
        <v>74392.801814999999</v>
      </c>
      <c r="F10" s="246">
        <v>0</v>
      </c>
      <c r="G10" s="246">
        <v>0</v>
      </c>
      <c r="H10" s="246">
        <v>69865.515349149995</v>
      </c>
      <c r="I10" s="80"/>
    </row>
    <row r="11" spans="2:9" s="130" customFormat="1" ht="12.75" customHeight="1">
      <c r="B11" s="228">
        <v>5</v>
      </c>
      <c r="C11" s="232" t="s">
        <v>675</v>
      </c>
      <c r="D11" s="234"/>
      <c r="E11" s="128">
        <v>58239.874313</v>
      </c>
      <c r="F11" s="128">
        <v>0</v>
      </c>
      <c r="G11" s="128">
        <v>0</v>
      </c>
      <c r="H11" s="128">
        <v>55327.880597349998</v>
      </c>
      <c r="I11" s="129"/>
    </row>
    <row r="12" spans="2:9" s="130" customFormat="1" ht="12.75" customHeight="1">
      <c r="B12" s="228">
        <v>6</v>
      </c>
      <c r="C12" s="232" t="s">
        <v>676</v>
      </c>
      <c r="D12" s="233"/>
      <c r="E12" s="230">
        <v>16152.927502</v>
      </c>
      <c r="F12" s="128">
        <v>0</v>
      </c>
      <c r="G12" s="128">
        <v>0</v>
      </c>
      <c r="H12" s="128">
        <v>14537.634751800002</v>
      </c>
      <c r="I12" s="129"/>
    </row>
    <row r="13" spans="2:9" s="130" customFormat="1" ht="12.75" customHeight="1">
      <c r="B13" s="228">
        <v>7</v>
      </c>
      <c r="C13" s="229" t="s">
        <v>677</v>
      </c>
      <c r="D13" s="233"/>
      <c r="E13" s="246">
        <v>62245.142953999995</v>
      </c>
      <c r="F13" s="246">
        <v>62.710330999999996</v>
      </c>
      <c r="G13" s="246">
        <v>11.554147</v>
      </c>
      <c r="H13" s="246">
        <v>23745.972766499999</v>
      </c>
      <c r="I13" s="129"/>
    </row>
    <row r="14" spans="2:9" ht="12.75" customHeight="1">
      <c r="B14" s="228">
        <v>8</v>
      </c>
      <c r="C14" s="232" t="s">
        <v>678</v>
      </c>
      <c r="D14" s="236"/>
      <c r="E14" s="230">
        <v>53467.548892999999</v>
      </c>
      <c r="F14" s="128">
        <v>62.710330999999996</v>
      </c>
      <c r="G14" s="128">
        <v>0.5</v>
      </c>
      <c r="H14" s="128">
        <v>22898.972970999999</v>
      </c>
    </row>
    <row r="15" spans="2:9" ht="12.75" customHeight="1">
      <c r="B15" s="228">
        <v>9</v>
      </c>
      <c r="C15" s="232" t="s">
        <v>679</v>
      </c>
      <c r="D15" s="236"/>
      <c r="E15" s="230">
        <v>8777.5940609999998</v>
      </c>
      <c r="F15" s="128">
        <v>0</v>
      </c>
      <c r="G15" s="230">
        <v>11.054147</v>
      </c>
      <c r="H15" s="128">
        <v>846.9997955</v>
      </c>
    </row>
    <row r="16" spans="2:9" s="130" customFormat="1" ht="12.75" customHeight="1">
      <c r="B16" s="228">
        <v>10</v>
      </c>
      <c r="C16" s="229" t="s">
        <v>680</v>
      </c>
      <c r="D16" s="233"/>
      <c r="E16" s="230">
        <v>0</v>
      </c>
      <c r="F16" s="128">
        <v>0</v>
      </c>
      <c r="G16" s="128">
        <v>0</v>
      </c>
      <c r="H16" s="128">
        <v>0</v>
      </c>
    </row>
    <row r="17" spans="2:8" s="130" customFormat="1" ht="12.75" customHeight="1">
      <c r="B17" s="228">
        <v>11</v>
      </c>
      <c r="C17" s="229" t="s">
        <v>681</v>
      </c>
      <c r="D17" s="246">
        <v>0</v>
      </c>
      <c r="E17" s="246">
        <v>2623.9794809999999</v>
      </c>
      <c r="F17" s="246">
        <v>0</v>
      </c>
      <c r="G17" s="246">
        <v>0</v>
      </c>
      <c r="H17" s="246">
        <v>0</v>
      </c>
    </row>
    <row r="18" spans="2:8" s="130" customFormat="1" ht="12.75" customHeight="1">
      <c r="B18" s="228">
        <v>12</v>
      </c>
      <c r="C18" s="232" t="s">
        <v>682</v>
      </c>
      <c r="D18" s="230">
        <v>0</v>
      </c>
      <c r="E18" s="233"/>
      <c r="F18" s="233"/>
      <c r="G18" s="233"/>
      <c r="H18" s="234"/>
    </row>
    <row r="19" spans="2:8" ht="12.75" customHeight="1">
      <c r="B19" s="228">
        <v>13</v>
      </c>
      <c r="C19" s="232" t="s">
        <v>683</v>
      </c>
      <c r="D19" s="236"/>
      <c r="E19" s="230">
        <v>2623.9794809999999</v>
      </c>
      <c r="F19" s="231">
        <v>0</v>
      </c>
      <c r="G19" s="231">
        <v>0</v>
      </c>
      <c r="H19" s="118">
        <v>0</v>
      </c>
    </row>
    <row r="20" spans="2:8" ht="12.75" customHeight="1">
      <c r="B20" s="237">
        <v>14</v>
      </c>
      <c r="C20" s="238" t="s">
        <v>684</v>
      </c>
      <c r="D20" s="244"/>
      <c r="E20" s="244"/>
      <c r="F20" s="244"/>
      <c r="G20" s="244"/>
      <c r="H20" s="239">
        <v>118230.91109010999</v>
      </c>
    </row>
    <row r="21" spans="2:8">
      <c r="B21" s="186"/>
      <c r="C21" s="179"/>
      <c r="D21" s="231"/>
      <c r="E21" s="231"/>
      <c r="F21" s="231"/>
      <c r="G21" s="231"/>
      <c r="H21" s="118"/>
    </row>
    <row r="22" spans="2:8">
      <c r="B22" s="82" t="s">
        <v>670</v>
      </c>
      <c r="C22" s="82"/>
      <c r="D22" s="122" t="s">
        <v>2</v>
      </c>
      <c r="E22" s="122" t="s">
        <v>2</v>
      </c>
      <c r="F22" s="122" t="s">
        <v>2</v>
      </c>
      <c r="G22" s="122" t="s">
        <v>2</v>
      </c>
      <c r="H22" s="123" t="s">
        <v>2</v>
      </c>
    </row>
    <row r="23" spans="2:8">
      <c r="B23" s="228">
        <v>15</v>
      </c>
      <c r="C23" s="229" t="s">
        <v>117</v>
      </c>
      <c r="D23" s="235"/>
      <c r="E23" s="235"/>
      <c r="F23" s="235"/>
      <c r="G23" s="235"/>
      <c r="H23" s="120">
        <v>1796.8543710600002</v>
      </c>
    </row>
    <row r="24" spans="2:8">
      <c r="B24" s="228" t="s">
        <v>329</v>
      </c>
      <c r="C24" s="229" t="s">
        <v>685</v>
      </c>
      <c r="D24" s="235"/>
      <c r="E24" s="117">
        <v>0</v>
      </c>
      <c r="F24" s="117">
        <v>0</v>
      </c>
      <c r="G24" s="117">
        <v>0</v>
      </c>
      <c r="H24" s="118">
        <v>0</v>
      </c>
    </row>
    <row r="25" spans="2:8">
      <c r="B25" s="228">
        <v>16</v>
      </c>
      <c r="C25" s="229" t="s">
        <v>686</v>
      </c>
      <c r="D25" s="235"/>
      <c r="E25" s="119">
        <v>0</v>
      </c>
      <c r="F25" s="119">
        <v>0</v>
      </c>
      <c r="G25" s="119">
        <v>0</v>
      </c>
      <c r="H25" s="120">
        <v>0</v>
      </c>
    </row>
    <row r="26" spans="2:8">
      <c r="B26" s="228">
        <v>17</v>
      </c>
      <c r="C26" s="229" t="s">
        <v>687</v>
      </c>
      <c r="D26" s="235"/>
      <c r="E26" s="119">
        <v>20443.484863999998</v>
      </c>
      <c r="F26" s="119">
        <v>3394.712853</v>
      </c>
      <c r="G26" s="119">
        <v>90724.802244000006</v>
      </c>
      <c r="H26" s="120">
        <v>84698.626061350005</v>
      </c>
    </row>
    <row r="27" spans="2:8" ht="24">
      <c r="B27" s="228">
        <v>18</v>
      </c>
      <c r="C27" s="232" t="s">
        <v>688</v>
      </c>
      <c r="D27" s="243"/>
      <c r="E27" s="119">
        <v>0</v>
      </c>
      <c r="F27" s="120">
        <v>0</v>
      </c>
      <c r="G27" s="120">
        <v>0</v>
      </c>
      <c r="H27" s="120">
        <v>0</v>
      </c>
    </row>
    <row r="28" spans="2:8" ht="24">
      <c r="B28" s="228">
        <v>19</v>
      </c>
      <c r="C28" s="232" t="s">
        <v>689</v>
      </c>
      <c r="D28" s="243"/>
      <c r="E28" s="119">
        <v>11460.510326</v>
      </c>
      <c r="F28" s="120">
        <v>18.188019000000001</v>
      </c>
      <c r="G28" s="120">
        <v>1869.7838549999999</v>
      </c>
      <c r="H28" s="120">
        <v>2460.2798097499999</v>
      </c>
    </row>
    <row r="29" spans="2:8" ht="24">
      <c r="B29" s="228">
        <v>20</v>
      </c>
      <c r="C29" s="232" t="s">
        <v>690</v>
      </c>
      <c r="D29" s="243"/>
      <c r="E29" s="119">
        <v>7843.8618800000004</v>
      </c>
      <c r="F29" s="120">
        <v>2732.3669559999998</v>
      </c>
      <c r="G29" s="120">
        <v>62098.438580000002</v>
      </c>
      <c r="H29" s="120">
        <v>58071.787211000003</v>
      </c>
    </row>
    <row r="30" spans="2:8" ht="24">
      <c r="B30" s="228">
        <v>21</v>
      </c>
      <c r="C30" s="242" t="s">
        <v>691</v>
      </c>
      <c r="D30" s="243"/>
      <c r="E30" s="119">
        <v>0</v>
      </c>
      <c r="F30" s="120">
        <v>0</v>
      </c>
      <c r="G30" s="120">
        <v>0</v>
      </c>
      <c r="H30" s="120">
        <v>0</v>
      </c>
    </row>
    <row r="31" spans="2:8">
      <c r="B31" s="228">
        <v>22</v>
      </c>
      <c r="C31" s="232" t="s">
        <v>692</v>
      </c>
      <c r="D31" s="243"/>
      <c r="E31" s="119">
        <v>5.1386260000000004</v>
      </c>
      <c r="F31" s="120">
        <v>0.65027299999999999</v>
      </c>
      <c r="G31" s="120">
        <v>2794.647692</v>
      </c>
      <c r="H31" s="120">
        <v>1819.4154492999999</v>
      </c>
    </row>
    <row r="32" spans="2:8" ht="24">
      <c r="B32" s="228">
        <v>23</v>
      </c>
      <c r="C32" s="242" t="s">
        <v>691</v>
      </c>
      <c r="D32" s="243"/>
      <c r="E32" s="119">
        <v>5.1386260000000004</v>
      </c>
      <c r="F32" s="120">
        <v>0.65027299999999999</v>
      </c>
      <c r="G32" s="120">
        <v>2794.647692</v>
      </c>
      <c r="H32" s="120">
        <v>1819.4154492999999</v>
      </c>
    </row>
    <row r="33" spans="2:8" ht="24" customHeight="1">
      <c r="B33" s="228">
        <v>24</v>
      </c>
      <c r="C33" s="232" t="s">
        <v>693</v>
      </c>
      <c r="D33" s="243"/>
      <c r="E33" s="119">
        <v>1133.9740320000001</v>
      </c>
      <c r="F33" s="120">
        <v>643.50760500000001</v>
      </c>
      <c r="G33" s="120">
        <v>23961.932117</v>
      </c>
      <c r="H33" s="120">
        <v>22347.143591299995</v>
      </c>
    </row>
    <row r="34" spans="2:8">
      <c r="B34" s="228">
        <v>25</v>
      </c>
      <c r="C34" s="229" t="s">
        <v>694</v>
      </c>
      <c r="D34" s="243"/>
      <c r="E34" s="119">
        <v>0</v>
      </c>
      <c r="F34" s="120">
        <v>0</v>
      </c>
      <c r="G34" s="120">
        <v>0</v>
      </c>
      <c r="H34" s="120">
        <v>0</v>
      </c>
    </row>
    <row r="35" spans="2:8">
      <c r="B35" s="228">
        <v>26</v>
      </c>
      <c r="C35" s="229" t="s">
        <v>695</v>
      </c>
      <c r="D35" s="118"/>
      <c r="E35" s="120">
        <v>647.67004699999995</v>
      </c>
      <c r="F35" s="120">
        <v>0</v>
      </c>
      <c r="G35" s="120">
        <v>2449.8041710000002</v>
      </c>
      <c r="H35" s="120">
        <v>2482.1876733499998</v>
      </c>
    </row>
    <row r="36" spans="2:8">
      <c r="B36" s="228">
        <v>27</v>
      </c>
      <c r="C36" s="232" t="s">
        <v>696</v>
      </c>
      <c r="D36" s="243"/>
      <c r="E36" s="296"/>
      <c r="F36" s="296"/>
      <c r="G36" s="120"/>
      <c r="H36" s="120"/>
    </row>
    <row r="37" spans="2:8" ht="24">
      <c r="B37" s="228">
        <v>28</v>
      </c>
      <c r="C37" s="232" t="s">
        <v>697</v>
      </c>
      <c r="D37" s="243"/>
      <c r="E37" s="119">
        <v>0</v>
      </c>
      <c r="F37" s="120">
        <v>0</v>
      </c>
      <c r="G37" s="120">
        <v>0</v>
      </c>
      <c r="H37" s="120">
        <v>0</v>
      </c>
    </row>
    <row r="38" spans="2:8">
      <c r="B38" s="228">
        <v>29</v>
      </c>
      <c r="C38" s="232" t="s">
        <v>698</v>
      </c>
      <c r="D38" s="236"/>
      <c r="E38" s="119">
        <v>0</v>
      </c>
      <c r="F38" s="119">
        <v>0</v>
      </c>
      <c r="G38" s="119">
        <v>0</v>
      </c>
      <c r="H38" s="120">
        <v>0</v>
      </c>
    </row>
    <row r="39" spans="2:8">
      <c r="B39" s="228">
        <v>30</v>
      </c>
      <c r="C39" s="232" t="s">
        <v>699</v>
      </c>
      <c r="D39" s="236"/>
      <c r="E39" s="119">
        <v>647.67004699999995</v>
      </c>
      <c r="F39" s="119">
        <v>0</v>
      </c>
      <c r="G39" s="119">
        <v>0</v>
      </c>
      <c r="H39" s="120">
        <v>32.383502350000001</v>
      </c>
    </row>
    <row r="40" spans="2:8">
      <c r="B40" s="228">
        <v>31</v>
      </c>
      <c r="C40" s="232" t="s">
        <v>700</v>
      </c>
      <c r="D40" s="236"/>
      <c r="E40" s="119">
        <v>0</v>
      </c>
      <c r="F40" s="119">
        <v>0</v>
      </c>
      <c r="G40" s="119">
        <v>2449.8041710000002</v>
      </c>
      <c r="H40" s="120">
        <v>2449.8041710000002</v>
      </c>
    </row>
    <row r="41" spans="2:8">
      <c r="B41" s="228">
        <v>32</v>
      </c>
      <c r="C41" s="229" t="s">
        <v>701</v>
      </c>
      <c r="D41" s="236"/>
      <c r="E41" s="119">
        <v>0</v>
      </c>
      <c r="F41" s="119">
        <v>0</v>
      </c>
      <c r="G41" s="119">
        <v>12259.737819</v>
      </c>
      <c r="H41" s="120">
        <v>771.93198695000001</v>
      </c>
    </row>
    <row r="42" spans="2:8">
      <c r="B42" s="237">
        <v>33</v>
      </c>
      <c r="C42" s="238" t="s">
        <v>702</v>
      </c>
      <c r="D42" s="244"/>
      <c r="E42" s="244"/>
      <c r="F42" s="244"/>
      <c r="G42" s="244"/>
      <c r="H42" s="239">
        <v>89749.60009271001</v>
      </c>
    </row>
    <row r="43" spans="2:8" ht="13.5" thickBot="1">
      <c r="B43" s="240">
        <v>34</v>
      </c>
      <c r="C43" s="241" t="s">
        <v>703</v>
      </c>
      <c r="D43" s="245"/>
      <c r="E43" s="245"/>
      <c r="F43" s="245"/>
      <c r="G43" s="245"/>
      <c r="H43" s="295">
        <v>1.3173419265153183</v>
      </c>
    </row>
    <row r="44" spans="2:8">
      <c r="B44" s="178"/>
      <c r="C44" s="179"/>
      <c r="D44" s="119"/>
      <c r="E44" s="119"/>
      <c r="F44" s="119"/>
      <c r="G44" s="119"/>
      <c r="H44" s="120"/>
    </row>
    <row r="45" spans="2:8">
      <c r="B45" s="178"/>
      <c r="C45" s="179"/>
      <c r="D45" s="119"/>
      <c r="E45" s="119"/>
      <c r="F45" s="119"/>
      <c r="G45" s="119"/>
      <c r="H45" s="120"/>
    </row>
  </sheetData>
  <mergeCells count="4">
    <mergeCell ref="D2:H2"/>
    <mergeCell ref="B3:C4"/>
    <mergeCell ref="D3:G4"/>
    <mergeCell ref="H3:H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1E81F-1665-4CEE-813F-6F1ADA14529A}">
  <dimension ref="B1:F13"/>
  <sheetViews>
    <sheetView workbookViewId="0">
      <selection activeCell="G28" sqref="G28"/>
    </sheetView>
  </sheetViews>
  <sheetFormatPr defaultColWidth="9.140625" defaultRowHeight="12.75"/>
  <cols>
    <col min="1" max="1" width="3.7109375" style="2" customWidth="1"/>
    <col min="2" max="2" width="10.42578125" style="2" customWidth="1"/>
    <col min="3" max="3" width="64.85546875" style="2" bestFit="1" customWidth="1"/>
    <col min="4" max="4" width="15" style="2" customWidth="1"/>
    <col min="5" max="16384" width="9.140625" style="2"/>
  </cols>
  <sheetData>
    <row r="1" spans="2:6" ht="21" customHeight="1"/>
    <row r="2" spans="2:6" ht="48" customHeight="1">
      <c r="B2" s="558" t="s">
        <v>1092</v>
      </c>
      <c r="C2" s="558"/>
    </row>
    <row r="3" spans="2:6" ht="27" customHeight="1">
      <c r="B3" s="559"/>
      <c r="C3" s="559"/>
      <c r="F3" s="2" t="s">
        <v>2</v>
      </c>
    </row>
    <row r="4" spans="2:6" ht="36">
      <c r="B4" s="375" t="s">
        <v>1076</v>
      </c>
      <c r="C4" s="219" t="s">
        <v>1093</v>
      </c>
    </row>
    <row r="5" spans="2:6" ht="48">
      <c r="B5" s="375" t="s">
        <v>1077</v>
      </c>
      <c r="C5" s="219" t="s">
        <v>1094</v>
      </c>
    </row>
    <row r="6" spans="2:6">
      <c r="B6" s="375"/>
      <c r="C6" s="219"/>
    </row>
    <row r="7" spans="2:6" ht="36">
      <c r="B7" s="375" t="s">
        <v>1078</v>
      </c>
      <c r="C7" s="219" t="s">
        <v>1095</v>
      </c>
    </row>
    <row r="8" spans="2:6">
      <c r="B8" s="375"/>
      <c r="C8" s="219"/>
    </row>
    <row r="9" spans="2:6" ht="48">
      <c r="B9" s="375" t="s">
        <v>1079</v>
      </c>
      <c r="C9" s="219" t="s">
        <v>1096</v>
      </c>
    </row>
    <row r="10" spans="2:6">
      <c r="B10" s="16"/>
      <c r="C10" s="219"/>
    </row>
    <row r="11" spans="2:6">
      <c r="B11" s="16"/>
      <c r="C11" s="219"/>
    </row>
    <row r="12" spans="2:6">
      <c r="B12" s="317"/>
      <c r="C12" s="219"/>
    </row>
    <row r="13" spans="2:6" ht="12.75" customHeight="1">
      <c r="B13" s="16"/>
      <c r="C13" s="219"/>
    </row>
  </sheetData>
  <mergeCells count="2">
    <mergeCell ref="B2:C2"/>
    <mergeCell ref="B3:C3"/>
  </mergeCells>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921A6-9914-4CE4-A881-6B21E473048B}">
  <dimension ref="B1:F14"/>
  <sheetViews>
    <sheetView workbookViewId="0">
      <selection activeCell="B2" sqref="B2:C2"/>
    </sheetView>
  </sheetViews>
  <sheetFormatPr defaultColWidth="9.140625" defaultRowHeight="12.75"/>
  <cols>
    <col min="1" max="1" width="3.7109375" style="2" customWidth="1"/>
    <col min="2" max="2" width="5.85546875" style="3" customWidth="1"/>
    <col min="3" max="3" width="82.28515625" style="2" customWidth="1"/>
    <col min="4" max="4" width="15" style="2" customWidth="1"/>
    <col min="5" max="16384" width="9.140625" style="2"/>
  </cols>
  <sheetData>
    <row r="1" spans="2:6" ht="21" customHeight="1"/>
    <row r="2" spans="2:6" ht="48" customHeight="1">
      <c r="B2" s="558" t="s">
        <v>1097</v>
      </c>
      <c r="C2" s="558"/>
    </row>
    <row r="3" spans="2:6" ht="27" customHeight="1">
      <c r="B3" s="559"/>
      <c r="C3" s="559"/>
      <c r="F3" s="2" t="s">
        <v>2</v>
      </c>
    </row>
    <row r="4" spans="2:6" ht="48">
      <c r="B4" s="338" t="s">
        <v>1076</v>
      </c>
      <c r="C4" s="219" t="s">
        <v>1098</v>
      </c>
    </row>
    <row r="5" spans="2:6" ht="24">
      <c r="B5" s="338" t="s">
        <v>1077</v>
      </c>
      <c r="C5" s="219" t="s">
        <v>1099</v>
      </c>
    </row>
    <row r="6" spans="2:6">
      <c r="B6" s="338"/>
      <c r="C6" s="219"/>
    </row>
    <row r="7" spans="2:6">
      <c r="B7" s="338" t="s">
        <v>1078</v>
      </c>
      <c r="C7" s="219" t="s">
        <v>1100</v>
      </c>
    </row>
    <row r="8" spans="2:6">
      <c r="B8" s="338"/>
      <c r="C8" s="219"/>
    </row>
    <row r="9" spans="2:6" ht="48">
      <c r="B9" s="338" t="s">
        <v>1079</v>
      </c>
      <c r="C9" s="219" t="s">
        <v>1101</v>
      </c>
    </row>
    <row r="10" spans="2:6">
      <c r="B10" s="13"/>
      <c r="C10" s="219"/>
    </row>
    <row r="11" spans="2:6">
      <c r="B11" s="13"/>
      <c r="C11" s="219"/>
    </row>
    <row r="12" spans="2:6">
      <c r="B12" s="13"/>
      <c r="C12" s="219"/>
    </row>
    <row r="13" spans="2:6">
      <c r="B13" s="338"/>
      <c r="C13" s="219"/>
    </row>
    <row r="14" spans="2:6" ht="12.75" customHeight="1">
      <c r="B14" s="13"/>
      <c r="C14" s="219"/>
    </row>
  </sheetData>
  <mergeCells count="2">
    <mergeCell ref="B2:C2"/>
    <mergeCell ref="B3:C3"/>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F5287-9B6D-4088-A2AE-5A0CD7A86E5E}">
  <sheetPr codeName="Ark2"/>
  <dimension ref="B1:I32"/>
  <sheetViews>
    <sheetView workbookViewId="0">
      <selection activeCell="B3" sqref="B3:F32"/>
    </sheetView>
  </sheetViews>
  <sheetFormatPr defaultColWidth="9.140625" defaultRowHeight="12.75"/>
  <cols>
    <col min="1" max="1" width="3.7109375" style="2" customWidth="1"/>
    <col min="2" max="2" width="6.7109375" style="2" customWidth="1"/>
    <col min="3" max="3" width="64.85546875" style="2" bestFit="1" customWidth="1"/>
    <col min="4" max="4" width="17.85546875" style="2" customWidth="1"/>
    <col min="5" max="5" width="19.28515625" style="2" customWidth="1"/>
    <col min="6" max="6" width="19.5703125" style="2" customWidth="1"/>
    <col min="7" max="7" width="15" style="2" customWidth="1"/>
    <col min="8" max="16384" width="9.140625" style="2"/>
  </cols>
  <sheetData>
    <row r="1" spans="2:9" ht="21" customHeight="1"/>
    <row r="2" spans="2:9" ht="48" customHeight="1">
      <c r="B2" s="558" t="s">
        <v>390</v>
      </c>
      <c r="C2" s="558"/>
      <c r="D2" s="558"/>
      <c r="E2" s="24"/>
      <c r="F2" s="24"/>
    </row>
    <row r="3" spans="2:9" ht="27" customHeight="1">
      <c r="B3" s="597" t="s">
        <v>1259</v>
      </c>
      <c r="C3" s="597"/>
      <c r="D3" s="598" t="s">
        <v>391</v>
      </c>
      <c r="E3" s="598"/>
      <c r="F3" s="599" t="s">
        <v>392</v>
      </c>
      <c r="I3" s="2" t="s">
        <v>2</v>
      </c>
    </row>
    <row r="4" spans="2:9" ht="22.5" customHeight="1">
      <c r="B4" s="597"/>
      <c r="C4" s="597"/>
      <c r="D4" s="600" t="s">
        <v>1260</v>
      </c>
      <c r="E4" s="600" t="s">
        <v>1261</v>
      </c>
      <c r="F4" s="600" t="s">
        <v>1260</v>
      </c>
    </row>
    <row r="5" spans="2:9">
      <c r="B5" s="16">
        <v>1</v>
      </c>
      <c r="C5" s="8" t="s">
        <v>5</v>
      </c>
      <c r="D5" s="601">
        <v>43513.471292052782</v>
      </c>
      <c r="E5" s="601">
        <v>44212.645830345959</v>
      </c>
      <c r="F5" s="601">
        <f>D5*0.08</f>
        <v>3481.0777033642225</v>
      </c>
    </row>
    <row r="6" spans="2:9">
      <c r="B6" s="16">
        <v>2</v>
      </c>
      <c r="C6" s="550" t="s">
        <v>10</v>
      </c>
      <c r="D6" s="32">
        <v>4759.4278984727562</v>
      </c>
      <c r="E6" s="32">
        <v>6954.934369069967</v>
      </c>
      <c r="F6" s="32">
        <f>+D6*0.08</f>
        <v>380.75423187782047</v>
      </c>
    </row>
    <row r="7" spans="2:9">
      <c r="B7" s="16">
        <v>3</v>
      </c>
      <c r="C7" s="550" t="s">
        <v>393</v>
      </c>
      <c r="D7" s="32">
        <v>32832.484831500049</v>
      </c>
      <c r="E7" s="32">
        <v>25352.222515333629</v>
      </c>
      <c r="F7" s="32">
        <f>+D7*0.08</f>
        <v>2626.5987865200041</v>
      </c>
    </row>
    <row r="8" spans="2:9">
      <c r="B8" s="16">
        <v>4</v>
      </c>
      <c r="C8" s="550" t="s">
        <v>395</v>
      </c>
      <c r="D8" s="32"/>
      <c r="E8" s="32"/>
      <c r="F8" s="32"/>
    </row>
    <row r="9" spans="2:9" ht="12.75" customHeight="1">
      <c r="B9" s="16" t="s">
        <v>397</v>
      </c>
      <c r="C9" s="550" t="s">
        <v>396</v>
      </c>
      <c r="D9" s="32"/>
      <c r="E9" s="32"/>
      <c r="F9" s="32"/>
    </row>
    <row r="10" spans="2:9">
      <c r="B10" s="16">
        <v>5</v>
      </c>
      <c r="C10" s="550" t="s">
        <v>394</v>
      </c>
      <c r="D10" s="32">
        <v>5921.5585620799729</v>
      </c>
      <c r="E10" s="32">
        <v>11905.488945942359</v>
      </c>
      <c r="F10" s="32">
        <f>+D10*0.08</f>
        <v>473.72468496639783</v>
      </c>
    </row>
    <row r="11" spans="2:9">
      <c r="B11" s="20">
        <v>6</v>
      </c>
      <c r="C11" s="21" t="s">
        <v>398</v>
      </c>
      <c r="D11" s="602">
        <v>487.10566668999991</v>
      </c>
      <c r="E11" s="602">
        <v>631.02996620762985</v>
      </c>
      <c r="F11" s="602">
        <f>F12+F13+F14+F15+F16</f>
        <v>38.968453335199989</v>
      </c>
    </row>
    <row r="12" spans="2:9">
      <c r="B12" s="16">
        <v>7</v>
      </c>
      <c r="C12" s="550" t="s">
        <v>10</v>
      </c>
      <c r="D12" s="32">
        <v>338.96415396999987</v>
      </c>
      <c r="E12" s="32">
        <v>423.91070099762982</v>
      </c>
      <c r="F12" s="32">
        <f>+D12*0.08</f>
        <v>27.117132317599989</v>
      </c>
      <c r="H12" s="2" t="s">
        <v>2</v>
      </c>
    </row>
    <row r="13" spans="2:9">
      <c r="B13" s="16">
        <v>8</v>
      </c>
      <c r="C13" s="550" t="s">
        <v>11</v>
      </c>
      <c r="D13" s="32"/>
      <c r="E13" s="32"/>
      <c r="F13" s="32"/>
    </row>
    <row r="14" spans="2:9">
      <c r="B14" s="16" t="s">
        <v>402</v>
      </c>
      <c r="C14" s="33" t="s">
        <v>399</v>
      </c>
      <c r="D14" s="32"/>
      <c r="E14" s="32"/>
      <c r="F14" s="32"/>
    </row>
    <row r="15" spans="2:9">
      <c r="B15" s="16" t="s">
        <v>403</v>
      </c>
      <c r="C15" s="33" t="s">
        <v>400</v>
      </c>
      <c r="D15" s="32">
        <v>148.14151272000001</v>
      </c>
      <c r="E15" s="32">
        <v>207.11926521000001</v>
      </c>
      <c r="F15" s="32">
        <f>+D15*0.08</f>
        <v>11.8513210176</v>
      </c>
    </row>
    <row r="16" spans="2:9">
      <c r="B16" s="16">
        <v>9</v>
      </c>
      <c r="C16" s="550" t="s">
        <v>401</v>
      </c>
      <c r="D16" s="32"/>
      <c r="E16" s="32"/>
      <c r="F16" s="32"/>
    </row>
    <row r="17" spans="2:6">
      <c r="B17" s="17">
        <v>15</v>
      </c>
      <c r="C17" s="9" t="s">
        <v>6</v>
      </c>
      <c r="D17" s="327"/>
      <c r="E17" s="327"/>
      <c r="F17" s="327"/>
    </row>
    <row r="18" spans="2:6">
      <c r="B18" s="20">
        <v>16</v>
      </c>
      <c r="C18" s="21" t="s">
        <v>405</v>
      </c>
      <c r="D18" s="602"/>
      <c r="E18" s="602"/>
      <c r="F18" s="602"/>
    </row>
    <row r="19" spans="2:6">
      <c r="B19" s="16">
        <v>17</v>
      </c>
      <c r="C19" s="550" t="s">
        <v>406</v>
      </c>
      <c r="D19" s="32"/>
      <c r="E19" s="32"/>
      <c r="F19" s="32"/>
    </row>
    <row r="20" spans="2:6">
      <c r="B20" s="16">
        <v>18</v>
      </c>
      <c r="C20" s="550" t="s">
        <v>407</v>
      </c>
      <c r="D20" s="32"/>
      <c r="E20" s="32"/>
      <c r="F20" s="32"/>
    </row>
    <row r="21" spans="2:6">
      <c r="B21" s="16">
        <v>19</v>
      </c>
      <c r="C21" s="550" t="s">
        <v>408</v>
      </c>
      <c r="D21" s="32"/>
      <c r="E21" s="32"/>
      <c r="F21" s="32"/>
    </row>
    <row r="22" spans="2:6" ht="12.75" customHeight="1">
      <c r="B22" s="16" t="s">
        <v>404</v>
      </c>
      <c r="C22" s="550" t="s">
        <v>409</v>
      </c>
      <c r="D22" s="32"/>
      <c r="E22" s="32"/>
      <c r="F22" s="32"/>
    </row>
    <row r="23" spans="2:6">
      <c r="B23" s="20">
        <v>20</v>
      </c>
      <c r="C23" s="21" t="s">
        <v>410</v>
      </c>
      <c r="D23" s="602">
        <v>5362.3821748555347</v>
      </c>
      <c r="E23" s="602">
        <v>4948.7938153521982</v>
      </c>
      <c r="F23" s="602">
        <f>+F24+F25</f>
        <v>428.9905739884428</v>
      </c>
    </row>
    <row r="24" spans="2:6">
      <c r="B24" s="16">
        <v>21</v>
      </c>
      <c r="C24" s="550" t="s">
        <v>10</v>
      </c>
      <c r="D24" s="32">
        <v>5362.3821748555347</v>
      </c>
      <c r="E24" s="32">
        <v>4948.7938153521982</v>
      </c>
      <c r="F24" s="32">
        <f>+D24*0.08</f>
        <v>428.9905739884428</v>
      </c>
    </row>
    <row r="25" spans="2:6">
      <c r="B25" s="16">
        <v>22</v>
      </c>
      <c r="C25" s="550" t="s">
        <v>13</v>
      </c>
      <c r="D25" s="32"/>
      <c r="E25" s="32"/>
      <c r="F25" s="32"/>
    </row>
    <row r="26" spans="2:6">
      <c r="B26" s="17" t="s">
        <v>411</v>
      </c>
      <c r="C26" s="9" t="s">
        <v>7</v>
      </c>
      <c r="D26" s="330"/>
      <c r="E26" s="330"/>
      <c r="F26" s="330"/>
    </row>
    <row r="27" spans="2:6">
      <c r="B27" s="20">
        <v>23</v>
      </c>
      <c r="C27" s="21" t="s">
        <v>8</v>
      </c>
      <c r="D27" s="602">
        <v>8137.1997585250019</v>
      </c>
      <c r="E27" s="602">
        <v>7194.5038096587505</v>
      </c>
      <c r="F27" s="602">
        <f>+F28+F29+F30</f>
        <v>650.97598068200011</v>
      </c>
    </row>
    <row r="28" spans="2:6">
      <c r="B28" s="16" t="s">
        <v>412</v>
      </c>
      <c r="C28" s="550" t="s">
        <v>14</v>
      </c>
      <c r="D28" s="32"/>
      <c r="E28" s="32"/>
      <c r="F28" s="32"/>
    </row>
    <row r="29" spans="2:6">
      <c r="B29" s="16" t="s">
        <v>413</v>
      </c>
      <c r="C29" s="550" t="s">
        <v>12</v>
      </c>
      <c r="D29" s="32">
        <v>8137.1997585250019</v>
      </c>
      <c r="E29" s="32">
        <v>7194.5038096587505</v>
      </c>
      <c r="F29" s="32">
        <f>+D29*0.08</f>
        <v>650.97598068200011</v>
      </c>
    </row>
    <row r="30" spans="2:6">
      <c r="B30" s="16" t="s">
        <v>414</v>
      </c>
      <c r="C30" s="550" t="s">
        <v>15</v>
      </c>
      <c r="D30" s="32"/>
      <c r="E30" s="32"/>
      <c r="F30" s="32"/>
    </row>
    <row r="31" spans="2:6">
      <c r="B31" s="16">
        <v>24</v>
      </c>
      <c r="C31" s="550" t="s">
        <v>16</v>
      </c>
      <c r="D31" s="32">
        <v>2971.7166559374996</v>
      </c>
      <c r="E31" s="32">
        <v>2857.1860627787501</v>
      </c>
      <c r="F31" s="32">
        <f>+D31*0.08</f>
        <v>237.73733247499996</v>
      </c>
    </row>
    <row r="32" spans="2:6" ht="13.5" thickBot="1">
      <c r="B32" s="18">
        <v>29</v>
      </c>
      <c r="C32" s="19" t="s">
        <v>4</v>
      </c>
      <c r="D32" s="603">
        <v>60471.875548060809</v>
      </c>
      <c r="E32" s="603">
        <v>59844.159484343283</v>
      </c>
      <c r="F32" s="603">
        <f>+F5+F11+F17+F18+F23+F26+F27+F31</f>
        <v>4837.7500438448651</v>
      </c>
    </row>
  </sheetData>
  <mergeCells count="3">
    <mergeCell ref="B2:D2"/>
    <mergeCell ref="B3:C4"/>
    <mergeCell ref="D3:E3"/>
  </mergeCells>
  <pageMargins left="0.7" right="0.7" top="0.75" bottom="0.75" header="0.3" footer="0.3"/>
  <pageSetup paperSize="9" orientation="landscape" r:id="rId1"/>
  <ignoredErrors>
    <ignoredError sqref="F11"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1E0FC-4504-49AB-8A6A-AC74678E438E}">
  <sheetPr codeName="Ark11"/>
  <dimension ref="B1:S28"/>
  <sheetViews>
    <sheetView showGridLines="0" zoomScaleNormal="100" workbookViewId="0">
      <selection activeCell="C4" sqref="B3:R28"/>
    </sheetView>
  </sheetViews>
  <sheetFormatPr defaultColWidth="9.140625" defaultRowHeight="12.75"/>
  <cols>
    <col min="1" max="1" width="3.7109375" style="15" customWidth="1"/>
    <col min="2" max="2" width="9.140625" style="15"/>
    <col min="3" max="3" width="26" style="15" bestFit="1" customWidth="1"/>
    <col min="4" max="4" width="10.28515625" style="15" bestFit="1" customWidth="1"/>
    <col min="5" max="6" width="13.7109375" style="15" customWidth="1"/>
    <col min="7" max="7" width="9.28515625" style="15" bestFit="1" customWidth="1"/>
    <col min="8" max="9" width="13.7109375" style="15" customWidth="1"/>
    <col min="10" max="10" width="12.7109375" style="15" customWidth="1"/>
    <col min="11" max="12" width="13.7109375" style="15" customWidth="1"/>
    <col min="13" max="13" width="10.28515625" style="15" customWidth="1"/>
    <col min="14" max="15" width="13.7109375" style="15" customWidth="1"/>
    <col min="16" max="16" width="13.28515625" style="15" customWidth="1"/>
    <col min="17" max="18" width="13.140625" style="15" customWidth="1"/>
    <col min="19" max="16384" width="9.140625" style="15"/>
  </cols>
  <sheetData>
    <row r="1" spans="2:19" ht="21" customHeight="1"/>
    <row r="2" spans="2:19" ht="48" customHeight="1">
      <c r="B2" s="558" t="s">
        <v>860</v>
      </c>
      <c r="C2" s="558"/>
      <c r="D2" s="558"/>
      <c r="E2" s="558"/>
      <c r="F2" s="558"/>
      <c r="G2" s="558"/>
      <c r="H2" s="558"/>
      <c r="I2" s="558"/>
      <c r="J2" s="558"/>
    </row>
    <row r="3" spans="2:19" s="98" customFormat="1" ht="57.75" customHeight="1">
      <c r="B3" s="649"/>
      <c r="C3" s="649"/>
      <c r="D3" s="619" t="s">
        <v>367</v>
      </c>
      <c r="E3" s="598"/>
      <c r="F3" s="598"/>
      <c r="G3" s="598"/>
      <c r="H3" s="598"/>
      <c r="I3" s="620"/>
      <c r="J3" s="619" t="s">
        <v>353</v>
      </c>
      <c r="K3" s="598"/>
      <c r="L3" s="598"/>
      <c r="M3" s="598"/>
      <c r="N3" s="598"/>
      <c r="O3" s="620"/>
      <c r="P3" s="574" t="s">
        <v>370</v>
      </c>
      <c r="Q3" s="619" t="s">
        <v>371</v>
      </c>
      <c r="R3" s="598"/>
      <c r="S3" s="201"/>
    </row>
    <row r="4" spans="2:19" s="98" customFormat="1" ht="59.25" customHeight="1">
      <c r="B4" s="649"/>
      <c r="C4" s="650"/>
      <c r="D4" s="582" t="s">
        <v>368</v>
      </c>
      <c r="E4" s="581"/>
      <c r="F4" s="593"/>
      <c r="G4" s="582" t="s">
        <v>369</v>
      </c>
      <c r="H4" s="583"/>
      <c r="I4" s="651"/>
      <c r="J4" s="582" t="s">
        <v>372</v>
      </c>
      <c r="K4" s="583"/>
      <c r="L4" s="651"/>
      <c r="M4" s="582" t="s">
        <v>373</v>
      </c>
      <c r="N4" s="581"/>
      <c r="O4" s="593"/>
      <c r="P4" s="574"/>
      <c r="Q4" s="594" t="s">
        <v>38</v>
      </c>
      <c r="R4" s="582" t="s">
        <v>39</v>
      </c>
      <c r="S4" s="201"/>
    </row>
    <row r="5" spans="2:19" s="98" customFormat="1" ht="27" customHeight="1">
      <c r="B5" s="652" t="s">
        <v>1259</v>
      </c>
      <c r="C5" s="653"/>
      <c r="D5" s="654"/>
      <c r="E5" s="655" t="s">
        <v>374</v>
      </c>
      <c r="F5" s="656" t="s">
        <v>375</v>
      </c>
      <c r="G5" s="655"/>
      <c r="H5" s="656" t="s">
        <v>375</v>
      </c>
      <c r="I5" s="656" t="s">
        <v>376</v>
      </c>
      <c r="J5" s="655"/>
      <c r="K5" s="656" t="s">
        <v>374</v>
      </c>
      <c r="L5" s="656" t="s">
        <v>375</v>
      </c>
      <c r="M5" s="654"/>
      <c r="N5" s="657" t="s">
        <v>375</v>
      </c>
      <c r="O5" s="654" t="s">
        <v>376</v>
      </c>
      <c r="P5" s="658"/>
      <c r="Q5" s="658"/>
      <c r="R5" s="659"/>
    </row>
    <row r="6" spans="2:19" s="98" customFormat="1" ht="36">
      <c r="B6" s="205" t="s">
        <v>523</v>
      </c>
      <c r="C6" s="204" t="s">
        <v>531</v>
      </c>
      <c r="D6" s="207">
        <f>+E6</f>
        <v>27017938568.082802</v>
      </c>
      <c r="E6" s="207">
        <v>27017938568.082802</v>
      </c>
      <c r="F6" s="208"/>
      <c r="G6" s="208"/>
      <c r="H6" s="207"/>
      <c r="I6" s="208"/>
      <c r="J6" s="207">
        <f>+K6+L6</f>
        <v>10000000.000299999</v>
      </c>
      <c r="K6" s="208">
        <v>10000000.000299999</v>
      </c>
      <c r="L6" s="208"/>
      <c r="M6" s="207"/>
      <c r="N6" s="208"/>
      <c r="O6" s="208"/>
      <c r="P6" s="208"/>
      <c r="Q6" s="207"/>
      <c r="R6" s="208"/>
    </row>
    <row r="7" spans="2:19" s="98" customFormat="1">
      <c r="B7" s="202" t="s">
        <v>524</v>
      </c>
      <c r="C7" s="162" t="s">
        <v>42</v>
      </c>
      <c r="D7" s="169">
        <v>87907602149.014938</v>
      </c>
      <c r="E7" s="169">
        <v>81064085771.540039</v>
      </c>
      <c r="F7" s="170">
        <v>6843516377.4749002</v>
      </c>
      <c r="G7" s="170">
        <v>1383188669.4462812</v>
      </c>
      <c r="H7" s="169">
        <v>13115440.809999999</v>
      </c>
      <c r="I7" s="170">
        <v>1188713204.3197</v>
      </c>
      <c r="J7" s="169">
        <v>1047386646.7194004</v>
      </c>
      <c r="K7" s="170">
        <v>361741306.58010024</v>
      </c>
      <c r="L7" s="170">
        <v>685645340.13930035</v>
      </c>
      <c r="M7" s="169">
        <v>683263063.24269986</v>
      </c>
      <c r="N7" s="170">
        <v>6833475.3255000003</v>
      </c>
      <c r="O7" s="170">
        <v>676342653.61999989</v>
      </c>
      <c r="P7" s="170">
        <v>0</v>
      </c>
      <c r="Q7" s="169">
        <v>27324960958.630894</v>
      </c>
      <c r="R7" s="170">
        <v>496833841.98619998</v>
      </c>
    </row>
    <row r="8" spans="2:19">
      <c r="B8" s="203" t="s">
        <v>525</v>
      </c>
      <c r="C8" s="164" t="s">
        <v>360</v>
      </c>
      <c r="D8" s="171">
        <v>0</v>
      </c>
      <c r="E8" s="171">
        <v>0</v>
      </c>
      <c r="F8" s="172">
        <v>0</v>
      </c>
      <c r="G8" s="172">
        <v>0</v>
      </c>
      <c r="H8" s="171">
        <v>0</v>
      </c>
      <c r="I8" s="172">
        <v>0</v>
      </c>
      <c r="J8" s="171">
        <v>0</v>
      </c>
      <c r="K8" s="172">
        <v>0</v>
      </c>
      <c r="L8" s="172">
        <v>0</v>
      </c>
      <c r="M8" s="171">
        <v>0</v>
      </c>
      <c r="N8" s="172">
        <v>0</v>
      </c>
      <c r="O8" s="172">
        <v>0</v>
      </c>
      <c r="P8" s="172">
        <v>0</v>
      </c>
      <c r="Q8" s="171">
        <v>0</v>
      </c>
      <c r="R8" s="172">
        <v>0</v>
      </c>
    </row>
    <row r="9" spans="2:19">
      <c r="B9" s="203" t="s">
        <v>526</v>
      </c>
      <c r="C9" s="164" t="s">
        <v>361</v>
      </c>
      <c r="D9" s="171">
        <v>646113429.90499997</v>
      </c>
      <c r="E9" s="171">
        <v>623241913.84500003</v>
      </c>
      <c r="F9" s="172">
        <v>22871516.059999995</v>
      </c>
      <c r="G9" s="172">
        <v>287254.17605000001</v>
      </c>
      <c r="H9" s="171">
        <v>0</v>
      </c>
      <c r="I9" s="172">
        <v>113474.15</v>
      </c>
      <c r="J9" s="171">
        <v>865437.61410000012</v>
      </c>
      <c r="K9" s="172">
        <v>178412.02750000003</v>
      </c>
      <c r="L9" s="172">
        <v>687025.58660000004</v>
      </c>
      <c r="M9" s="171">
        <v>79204.06</v>
      </c>
      <c r="N9" s="172">
        <v>0</v>
      </c>
      <c r="O9" s="172">
        <v>79204.06</v>
      </c>
      <c r="P9" s="172">
        <v>0</v>
      </c>
      <c r="Q9" s="171">
        <v>26958803.830600001</v>
      </c>
      <c r="R9" s="172">
        <v>70740.752800000002</v>
      </c>
    </row>
    <row r="10" spans="2:19">
      <c r="B10" s="203" t="s">
        <v>527</v>
      </c>
      <c r="C10" s="164" t="s">
        <v>29</v>
      </c>
      <c r="D10" s="171">
        <v>2891579264.3281002</v>
      </c>
      <c r="E10" s="171">
        <v>2891579264.3281002</v>
      </c>
      <c r="F10" s="172">
        <v>0</v>
      </c>
      <c r="G10" s="172">
        <v>0</v>
      </c>
      <c r="H10" s="171">
        <v>0</v>
      </c>
      <c r="I10" s="172">
        <v>0</v>
      </c>
      <c r="J10" s="171">
        <v>0</v>
      </c>
      <c r="K10" s="172">
        <v>0</v>
      </c>
      <c r="L10" s="172">
        <v>0</v>
      </c>
      <c r="M10" s="171">
        <v>0</v>
      </c>
      <c r="N10" s="172">
        <v>0</v>
      </c>
      <c r="O10" s="172">
        <v>0</v>
      </c>
      <c r="P10" s="172">
        <v>0</v>
      </c>
      <c r="Q10" s="171">
        <v>2000000000</v>
      </c>
      <c r="R10" s="172">
        <v>0</v>
      </c>
    </row>
    <row r="11" spans="2:19">
      <c r="B11" s="203" t="s">
        <v>528</v>
      </c>
      <c r="C11" s="164" t="s">
        <v>362</v>
      </c>
      <c r="D11" s="171">
        <v>13516777967.483002</v>
      </c>
      <c r="E11" s="171">
        <v>13164251720.655502</v>
      </c>
      <c r="F11" s="172">
        <v>352526246.82750005</v>
      </c>
      <c r="G11" s="172">
        <v>78728344.768639997</v>
      </c>
      <c r="H11" s="171">
        <v>0</v>
      </c>
      <c r="I11" s="172">
        <v>78249370.390000015</v>
      </c>
      <c r="J11" s="171">
        <v>24037465.609699994</v>
      </c>
      <c r="K11" s="172">
        <v>13994617.980499996</v>
      </c>
      <c r="L11" s="172">
        <v>10042847.6292</v>
      </c>
      <c r="M11" s="171">
        <v>27611749.223099999</v>
      </c>
      <c r="N11" s="172">
        <v>0</v>
      </c>
      <c r="O11" s="172">
        <v>27611746.976599999</v>
      </c>
      <c r="P11" s="172">
        <v>0</v>
      </c>
      <c r="Q11" s="171">
        <v>9940847326.4917984</v>
      </c>
      <c r="R11" s="172">
        <v>28499086.729399998</v>
      </c>
    </row>
    <row r="12" spans="2:19" ht="12.75" customHeight="1">
      <c r="B12" s="203" t="s">
        <v>529</v>
      </c>
      <c r="C12" s="164" t="s">
        <v>363</v>
      </c>
      <c r="D12" s="171">
        <v>56399573901.726151</v>
      </c>
      <c r="E12" s="171">
        <v>50704725607.779152</v>
      </c>
      <c r="F12" s="172">
        <v>5694848293.9470005</v>
      </c>
      <c r="G12" s="172">
        <v>1136378795.9574902</v>
      </c>
      <c r="H12" s="171">
        <v>6861906.6599999992</v>
      </c>
      <c r="I12" s="172">
        <v>1007555206.3271</v>
      </c>
      <c r="J12" s="171">
        <v>759470737.06229997</v>
      </c>
      <c r="K12" s="172">
        <v>279711206.25070018</v>
      </c>
      <c r="L12" s="172">
        <v>479759530.81159985</v>
      </c>
      <c r="M12" s="171">
        <v>564777712.16279995</v>
      </c>
      <c r="N12" s="172">
        <v>3089185.3681999999</v>
      </c>
      <c r="O12" s="172">
        <v>561602738.76549995</v>
      </c>
      <c r="P12" s="172">
        <v>0</v>
      </c>
      <c r="Q12" s="171">
        <v>15325197919.820192</v>
      </c>
      <c r="R12" s="172">
        <v>467415485.32709992</v>
      </c>
    </row>
    <row r="13" spans="2:19" ht="12.75" customHeight="1">
      <c r="B13" s="203" t="s">
        <v>530</v>
      </c>
      <c r="C13" s="206" t="s">
        <v>377</v>
      </c>
      <c r="D13" s="171">
        <v>43120065357.090004</v>
      </c>
      <c r="E13" s="171">
        <v>37879123774.452301</v>
      </c>
      <c r="F13" s="172">
        <v>5240941582.6377039</v>
      </c>
      <c r="G13" s="172">
        <v>1136378795.9574902</v>
      </c>
      <c r="H13" s="171">
        <v>6861906.6599999992</v>
      </c>
      <c r="I13" s="172">
        <v>1007555206.3271</v>
      </c>
      <c r="J13" s="171">
        <v>695338977.46770036</v>
      </c>
      <c r="K13" s="172">
        <v>235498739.98480034</v>
      </c>
      <c r="L13" s="172">
        <v>459840237.48290002</v>
      </c>
      <c r="M13" s="171">
        <v>564777712.16279995</v>
      </c>
      <c r="N13" s="172">
        <v>3089185.3681999999</v>
      </c>
      <c r="O13" s="172">
        <v>561602738.76549995</v>
      </c>
      <c r="P13" s="172">
        <v>0</v>
      </c>
      <c r="Q13" s="171">
        <v>13270296450.616697</v>
      </c>
      <c r="R13" s="172">
        <v>467415485.32709992</v>
      </c>
    </row>
    <row r="14" spans="2:19" ht="12.75" customHeight="1">
      <c r="B14" s="203" t="s">
        <v>532</v>
      </c>
      <c r="C14" s="164" t="s">
        <v>364</v>
      </c>
      <c r="D14" s="171">
        <v>14453557585.572681</v>
      </c>
      <c r="E14" s="171">
        <v>13680287264.932281</v>
      </c>
      <c r="F14" s="172">
        <v>773270320.64039969</v>
      </c>
      <c r="G14" s="172">
        <v>167794274.54410106</v>
      </c>
      <c r="H14" s="171">
        <v>6253534.1500000004</v>
      </c>
      <c r="I14" s="172">
        <v>102795153.45259994</v>
      </c>
      <c r="J14" s="171">
        <v>263013006.43330055</v>
      </c>
      <c r="K14" s="172">
        <v>67857070.321400031</v>
      </c>
      <c r="L14" s="172">
        <v>195155936.11190054</v>
      </c>
      <c r="M14" s="171">
        <v>90794397.796799928</v>
      </c>
      <c r="N14" s="172">
        <v>3744289.9572999999</v>
      </c>
      <c r="O14" s="172">
        <v>87048963.817899942</v>
      </c>
      <c r="P14" s="172">
        <v>0</v>
      </c>
      <c r="Q14" s="171">
        <v>31956908.488300018</v>
      </c>
      <c r="R14" s="172">
        <v>848529.17689999985</v>
      </c>
    </row>
    <row r="15" spans="2:19">
      <c r="B15" s="202" t="s">
        <v>533</v>
      </c>
      <c r="C15" s="162" t="s">
        <v>36</v>
      </c>
      <c r="D15" s="169">
        <v>0</v>
      </c>
      <c r="E15" s="169">
        <v>0</v>
      </c>
      <c r="F15" s="170">
        <v>0</v>
      </c>
      <c r="G15" s="170">
        <v>0</v>
      </c>
      <c r="H15" s="169">
        <v>0</v>
      </c>
      <c r="I15" s="170">
        <v>0</v>
      </c>
      <c r="J15" s="169">
        <v>0</v>
      </c>
      <c r="K15" s="170">
        <v>0</v>
      </c>
      <c r="L15" s="170">
        <v>0</v>
      </c>
      <c r="M15" s="169">
        <v>0</v>
      </c>
      <c r="N15" s="170">
        <v>0</v>
      </c>
      <c r="O15" s="170">
        <v>0</v>
      </c>
      <c r="P15" s="170">
        <v>0</v>
      </c>
      <c r="Q15" s="169">
        <v>0</v>
      </c>
      <c r="R15" s="170">
        <v>0</v>
      </c>
    </row>
    <row r="16" spans="2:19">
      <c r="B16" s="163">
        <v>100</v>
      </c>
      <c r="C16" s="164" t="s">
        <v>360</v>
      </c>
      <c r="D16" s="171">
        <v>0</v>
      </c>
      <c r="E16" s="171">
        <v>0</v>
      </c>
      <c r="F16" s="172">
        <v>0</v>
      </c>
      <c r="G16" s="172">
        <v>0</v>
      </c>
      <c r="H16" s="171">
        <v>0</v>
      </c>
      <c r="I16" s="172">
        <v>0</v>
      </c>
      <c r="J16" s="171">
        <v>0</v>
      </c>
      <c r="K16" s="172">
        <v>0</v>
      </c>
      <c r="L16" s="172">
        <v>0</v>
      </c>
      <c r="M16" s="171">
        <v>0</v>
      </c>
      <c r="N16" s="172">
        <v>0</v>
      </c>
      <c r="O16" s="172">
        <v>0</v>
      </c>
      <c r="P16" s="172">
        <v>0</v>
      </c>
      <c r="Q16" s="171">
        <v>0</v>
      </c>
      <c r="R16" s="172">
        <v>0</v>
      </c>
    </row>
    <row r="17" spans="2:18">
      <c r="B17" s="163">
        <v>110</v>
      </c>
      <c r="C17" s="164" t="s">
        <v>361</v>
      </c>
      <c r="D17" s="171">
        <v>0</v>
      </c>
      <c r="E17" s="171">
        <v>0</v>
      </c>
      <c r="F17" s="172">
        <v>0</v>
      </c>
      <c r="G17" s="172">
        <v>0</v>
      </c>
      <c r="H17" s="171">
        <v>0</v>
      </c>
      <c r="I17" s="172">
        <v>0</v>
      </c>
      <c r="J17" s="171">
        <v>0</v>
      </c>
      <c r="K17" s="172">
        <v>0</v>
      </c>
      <c r="L17" s="172">
        <v>0</v>
      </c>
      <c r="M17" s="171">
        <v>0</v>
      </c>
      <c r="N17" s="172">
        <v>0</v>
      </c>
      <c r="O17" s="172">
        <v>0</v>
      </c>
      <c r="P17" s="172">
        <v>0</v>
      </c>
      <c r="Q17" s="171">
        <v>0</v>
      </c>
      <c r="R17" s="172">
        <v>0</v>
      </c>
    </row>
    <row r="18" spans="2:18">
      <c r="B18" s="163">
        <v>120</v>
      </c>
      <c r="C18" s="164" t="s">
        <v>29</v>
      </c>
      <c r="D18" s="171">
        <v>0</v>
      </c>
      <c r="E18" s="171">
        <v>0</v>
      </c>
      <c r="F18" s="172">
        <v>0</v>
      </c>
      <c r="G18" s="172">
        <v>0</v>
      </c>
      <c r="H18" s="171">
        <v>0</v>
      </c>
      <c r="I18" s="172">
        <v>0</v>
      </c>
      <c r="J18" s="171">
        <v>0</v>
      </c>
      <c r="K18" s="172">
        <v>0</v>
      </c>
      <c r="L18" s="172">
        <v>0</v>
      </c>
      <c r="M18" s="171">
        <v>0</v>
      </c>
      <c r="N18" s="172">
        <v>0</v>
      </c>
      <c r="O18" s="172">
        <v>0</v>
      </c>
      <c r="P18" s="172">
        <v>0</v>
      </c>
      <c r="Q18" s="171">
        <v>0</v>
      </c>
      <c r="R18" s="172">
        <v>0</v>
      </c>
    </row>
    <row r="19" spans="2:18">
      <c r="B19" s="163">
        <v>130</v>
      </c>
      <c r="C19" s="164" t="s">
        <v>362</v>
      </c>
      <c r="D19" s="171">
        <v>0</v>
      </c>
      <c r="E19" s="171">
        <v>0</v>
      </c>
      <c r="F19" s="172">
        <v>0</v>
      </c>
      <c r="G19" s="172">
        <v>0</v>
      </c>
      <c r="H19" s="171">
        <v>0</v>
      </c>
      <c r="I19" s="172">
        <v>0</v>
      </c>
      <c r="J19" s="171">
        <v>0</v>
      </c>
      <c r="K19" s="172">
        <v>0</v>
      </c>
      <c r="L19" s="172">
        <v>0</v>
      </c>
      <c r="M19" s="171">
        <v>0</v>
      </c>
      <c r="N19" s="172">
        <v>0</v>
      </c>
      <c r="O19" s="172">
        <v>0</v>
      </c>
      <c r="P19" s="172">
        <v>0</v>
      </c>
      <c r="Q19" s="171">
        <v>0</v>
      </c>
      <c r="R19" s="172">
        <v>0</v>
      </c>
    </row>
    <row r="20" spans="2:18">
      <c r="B20" s="163">
        <v>140</v>
      </c>
      <c r="C20" s="164" t="s">
        <v>363</v>
      </c>
      <c r="D20" s="171">
        <v>0</v>
      </c>
      <c r="E20" s="171">
        <v>0</v>
      </c>
      <c r="F20" s="172">
        <v>0</v>
      </c>
      <c r="G20" s="172">
        <v>0</v>
      </c>
      <c r="H20" s="171">
        <v>0</v>
      </c>
      <c r="I20" s="172">
        <v>0</v>
      </c>
      <c r="J20" s="171">
        <v>0</v>
      </c>
      <c r="K20" s="172">
        <v>0</v>
      </c>
      <c r="L20" s="172">
        <v>0</v>
      </c>
      <c r="M20" s="171">
        <v>0</v>
      </c>
      <c r="N20" s="172">
        <v>0</v>
      </c>
      <c r="O20" s="172">
        <v>0</v>
      </c>
      <c r="P20" s="172">
        <v>0</v>
      </c>
      <c r="Q20" s="171">
        <v>0</v>
      </c>
      <c r="R20" s="172">
        <v>0</v>
      </c>
    </row>
    <row r="21" spans="2:18">
      <c r="B21" s="161">
        <v>150</v>
      </c>
      <c r="C21" s="162" t="s">
        <v>43</v>
      </c>
      <c r="D21" s="169">
        <v>67225596825.681412</v>
      </c>
      <c r="E21" s="169">
        <v>64270438921.804726</v>
      </c>
      <c r="F21" s="170">
        <v>2955157903.8767004</v>
      </c>
      <c r="G21" s="170">
        <v>384370677.67089999</v>
      </c>
      <c r="H21" s="169">
        <v>8104685.5899999999</v>
      </c>
      <c r="I21" s="170">
        <v>310522933.99690002</v>
      </c>
      <c r="J21" s="169">
        <v>91169900.755599976</v>
      </c>
      <c r="K21" s="170">
        <v>29221711.250599977</v>
      </c>
      <c r="L21" s="170">
        <v>61948189.50499998</v>
      </c>
      <c r="M21" s="169">
        <v>108111067.39609995</v>
      </c>
      <c r="N21" s="170">
        <v>1455268.4906000001</v>
      </c>
      <c r="O21" s="170">
        <v>96441890.218099996</v>
      </c>
      <c r="P21" s="173"/>
      <c r="Q21" s="169">
        <v>0</v>
      </c>
      <c r="R21" s="170">
        <v>0</v>
      </c>
    </row>
    <row r="22" spans="2:18">
      <c r="B22" s="163">
        <v>106</v>
      </c>
      <c r="C22" s="164" t="s">
        <v>360</v>
      </c>
      <c r="D22" s="171">
        <v>0</v>
      </c>
      <c r="E22" s="171">
        <v>0</v>
      </c>
      <c r="F22" s="172">
        <v>0</v>
      </c>
      <c r="G22" s="172">
        <v>0</v>
      </c>
      <c r="H22" s="171">
        <v>0</v>
      </c>
      <c r="I22" s="172">
        <v>0</v>
      </c>
      <c r="J22" s="171">
        <v>0</v>
      </c>
      <c r="K22" s="172">
        <v>0</v>
      </c>
      <c r="L22" s="172">
        <v>0</v>
      </c>
      <c r="M22" s="171">
        <v>61948189.50499998</v>
      </c>
      <c r="N22" s="172">
        <v>0</v>
      </c>
      <c r="O22" s="172">
        <v>0</v>
      </c>
      <c r="P22" s="174"/>
      <c r="Q22" s="171">
        <v>0</v>
      </c>
      <c r="R22" s="172">
        <v>0</v>
      </c>
    </row>
    <row r="23" spans="2:18">
      <c r="B23" s="163">
        <v>170</v>
      </c>
      <c r="C23" s="164" t="s">
        <v>361</v>
      </c>
      <c r="D23" s="171">
        <v>112245927.52</v>
      </c>
      <c r="E23" s="171">
        <v>104338132.53</v>
      </c>
      <c r="F23" s="172">
        <v>7907794.9900000002</v>
      </c>
      <c r="G23" s="172">
        <v>395226.25</v>
      </c>
      <c r="H23" s="171">
        <v>0</v>
      </c>
      <c r="I23" s="172">
        <v>300000</v>
      </c>
      <c r="J23" s="171">
        <v>142564.7672</v>
      </c>
      <c r="K23" s="172">
        <v>62735.317200000005</v>
      </c>
      <c r="L23" s="172">
        <v>79829.450000000012</v>
      </c>
      <c r="M23" s="171">
        <v>0</v>
      </c>
      <c r="N23" s="172">
        <v>0</v>
      </c>
      <c r="O23" s="172">
        <v>16400</v>
      </c>
      <c r="P23" s="174"/>
      <c r="Q23" s="171">
        <v>0</v>
      </c>
      <c r="R23" s="172">
        <v>0</v>
      </c>
    </row>
    <row r="24" spans="2:18">
      <c r="B24" s="163">
        <v>180</v>
      </c>
      <c r="C24" s="164" t="s">
        <v>29</v>
      </c>
      <c r="D24" s="171">
        <v>0</v>
      </c>
      <c r="E24" s="171">
        <v>0</v>
      </c>
      <c r="F24" s="172">
        <v>0</v>
      </c>
      <c r="G24" s="172">
        <v>0</v>
      </c>
      <c r="H24" s="171">
        <v>0</v>
      </c>
      <c r="I24" s="172">
        <v>0</v>
      </c>
      <c r="J24" s="171">
        <v>0</v>
      </c>
      <c r="K24" s="172">
        <v>0</v>
      </c>
      <c r="L24" s="172">
        <v>0</v>
      </c>
      <c r="M24" s="171">
        <v>79829.450000000012</v>
      </c>
      <c r="N24" s="172">
        <v>0</v>
      </c>
      <c r="O24" s="172">
        <v>0</v>
      </c>
      <c r="P24" s="174"/>
      <c r="Q24" s="171">
        <v>0</v>
      </c>
      <c r="R24" s="172">
        <v>0</v>
      </c>
    </row>
    <row r="25" spans="2:18">
      <c r="B25" s="163">
        <v>190</v>
      </c>
      <c r="C25" s="164" t="s">
        <v>362</v>
      </c>
      <c r="D25" s="171">
        <v>7030949511.3972006</v>
      </c>
      <c r="E25" s="171">
        <v>6854845390.9238005</v>
      </c>
      <c r="F25" s="172">
        <v>176104120.4734</v>
      </c>
      <c r="G25" s="172">
        <v>9287294.7360000014</v>
      </c>
      <c r="H25" s="171">
        <v>0</v>
      </c>
      <c r="I25" s="172">
        <v>9276244.8660000004</v>
      </c>
      <c r="J25" s="171">
        <v>3353729.6393999998</v>
      </c>
      <c r="K25" s="172">
        <v>2197138.3393999999</v>
      </c>
      <c r="L25" s="172">
        <v>1156591.2999999998</v>
      </c>
      <c r="M25" s="171">
        <v>0</v>
      </c>
      <c r="N25" s="172">
        <v>0</v>
      </c>
      <c r="O25" s="172">
        <v>76316.17</v>
      </c>
      <c r="P25" s="174"/>
      <c r="Q25" s="171">
        <v>0</v>
      </c>
      <c r="R25" s="172">
        <v>0</v>
      </c>
    </row>
    <row r="26" spans="2:18">
      <c r="B26" s="163">
        <v>200</v>
      </c>
      <c r="C26" s="164" t="s">
        <v>363</v>
      </c>
      <c r="D26" s="171">
        <v>45019821374.226913</v>
      </c>
      <c r="E26" s="171">
        <v>42609335452.504616</v>
      </c>
      <c r="F26" s="172">
        <v>2410485921.7223005</v>
      </c>
      <c r="G26" s="172">
        <v>306815568.4217</v>
      </c>
      <c r="H26" s="171">
        <v>3522741.6399999997</v>
      </c>
      <c r="I26" s="172">
        <v>266100879.5627</v>
      </c>
      <c r="J26" s="171">
        <v>65840857.403099962</v>
      </c>
      <c r="K26" s="172">
        <v>20914400.261999976</v>
      </c>
      <c r="L26" s="172">
        <v>44926457.141099982</v>
      </c>
      <c r="M26" s="171">
        <v>1156591.2999999998</v>
      </c>
      <c r="N26" s="172">
        <v>1211722.8031000001</v>
      </c>
      <c r="O26" s="172">
        <v>83704118.565799996</v>
      </c>
      <c r="P26" s="174"/>
      <c r="Q26" s="171">
        <v>0</v>
      </c>
      <c r="R26" s="172">
        <v>0</v>
      </c>
    </row>
    <row r="27" spans="2:18">
      <c r="B27" s="163">
        <v>210</v>
      </c>
      <c r="C27" s="164" t="s">
        <v>364</v>
      </c>
      <c r="D27" s="171">
        <v>15062580012.537304</v>
      </c>
      <c r="E27" s="171">
        <v>14701919945.846304</v>
      </c>
      <c r="F27" s="172">
        <v>360660066.6910001</v>
      </c>
      <c r="G27" s="172">
        <v>67872588.263200015</v>
      </c>
      <c r="H27" s="171">
        <v>4581943.95</v>
      </c>
      <c r="I27" s="172">
        <v>34845809.5682</v>
      </c>
      <c r="J27" s="171">
        <v>21832748.945900004</v>
      </c>
      <c r="K27" s="172">
        <v>6047437.3320000032</v>
      </c>
      <c r="L27" s="172">
        <v>15785311.6139</v>
      </c>
      <c r="M27" s="171">
        <v>44926457.141099982</v>
      </c>
      <c r="N27" s="172">
        <v>243545.68749999997</v>
      </c>
      <c r="O27" s="172">
        <v>12645055.482299998</v>
      </c>
      <c r="P27" s="174"/>
      <c r="Q27" s="171">
        <v>0</v>
      </c>
      <c r="R27" s="172">
        <v>0</v>
      </c>
    </row>
    <row r="28" spans="2:18">
      <c r="B28" s="161">
        <v>220</v>
      </c>
      <c r="C28" s="162" t="s">
        <v>4</v>
      </c>
      <c r="D28" s="169">
        <f>+D21+D7+D6</f>
        <v>182151137542.77914</v>
      </c>
      <c r="E28" s="169">
        <f t="shared" ref="E28:R28" si="0">+E21+E7+E6</f>
        <v>172352463261.42755</v>
      </c>
      <c r="F28" s="170">
        <f t="shared" si="0"/>
        <v>9798674281.3516006</v>
      </c>
      <c r="G28" s="170">
        <f t="shared" si="0"/>
        <v>1767559347.1171813</v>
      </c>
      <c r="H28" s="169">
        <f t="shared" si="0"/>
        <v>21220126.399999999</v>
      </c>
      <c r="I28" s="170">
        <f t="shared" si="0"/>
        <v>1499236138.3166001</v>
      </c>
      <c r="J28" s="169">
        <f t="shared" si="0"/>
        <v>1148556547.4753003</v>
      </c>
      <c r="K28" s="170">
        <f t="shared" si="0"/>
        <v>400963017.83100021</v>
      </c>
      <c r="L28" s="170">
        <f t="shared" si="0"/>
        <v>747593529.64430034</v>
      </c>
      <c r="M28" s="169">
        <f t="shared" si="0"/>
        <v>791374130.63879979</v>
      </c>
      <c r="N28" s="170">
        <f t="shared" si="0"/>
        <v>8288743.8161000004</v>
      </c>
      <c r="O28" s="170">
        <f t="shared" si="0"/>
        <v>772784543.83809984</v>
      </c>
      <c r="P28" s="170">
        <f t="shared" si="0"/>
        <v>0</v>
      </c>
      <c r="Q28" s="169">
        <f t="shared" si="0"/>
        <v>27324960958.630894</v>
      </c>
      <c r="R28" s="170">
        <f t="shared" si="0"/>
        <v>496833841.98619998</v>
      </c>
    </row>
  </sheetData>
  <mergeCells count="12">
    <mergeCell ref="B2:J2"/>
    <mergeCell ref="D3:I3"/>
    <mergeCell ref="J3:O3"/>
    <mergeCell ref="P3:P5"/>
    <mergeCell ref="Q3:R3"/>
    <mergeCell ref="Q4:Q5"/>
    <mergeCell ref="R4:R5"/>
    <mergeCell ref="J4:L4"/>
    <mergeCell ref="M4:O4"/>
    <mergeCell ref="G4:I4"/>
    <mergeCell ref="D4:F4"/>
    <mergeCell ref="B5:C5"/>
  </mergeCells>
  <pageMargins left="0.7" right="0.7" top="0.75" bottom="0.75" header="0.3" footer="0.3"/>
  <ignoredErrors>
    <ignoredError sqref="B6:B27" numberStoredAsText="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C3160-9418-4CA9-A494-D688AD2BF550}">
  <sheetPr codeName="Ark12"/>
  <dimension ref="B1:J10"/>
  <sheetViews>
    <sheetView workbookViewId="0">
      <selection activeCell="I7" sqref="B4:I7"/>
    </sheetView>
  </sheetViews>
  <sheetFormatPr defaultColWidth="9.140625" defaultRowHeight="12.75"/>
  <cols>
    <col min="1" max="1" width="3.7109375" style="2" customWidth="1"/>
    <col min="2" max="2" width="5.7109375" style="3" customWidth="1"/>
    <col min="3" max="3" width="37.7109375" style="2" customWidth="1"/>
    <col min="4" max="5" width="13" style="2" customWidth="1"/>
    <col min="6" max="6" width="21" style="2" customWidth="1"/>
    <col min="7" max="9" width="13" style="2" customWidth="1"/>
    <col min="10" max="16384" width="9.140625" style="2"/>
  </cols>
  <sheetData>
    <row r="1" spans="2:10" ht="21" customHeight="1"/>
    <row r="2" spans="2:10" ht="48" customHeight="1">
      <c r="B2" s="558" t="s">
        <v>522</v>
      </c>
      <c r="C2" s="558"/>
      <c r="D2" s="558"/>
      <c r="E2" s="558"/>
      <c r="F2" s="558"/>
      <c r="G2" s="558"/>
      <c r="H2" s="558"/>
      <c r="I2" s="558"/>
      <c r="J2" s="558"/>
    </row>
    <row r="3" spans="2:10">
      <c r="B3" s="23"/>
      <c r="C3" s="7"/>
      <c r="D3" s="567" t="s">
        <v>30</v>
      </c>
      <c r="E3" s="567"/>
      <c r="F3" s="567"/>
      <c r="G3" s="567"/>
      <c r="H3" s="567"/>
      <c r="I3" s="567"/>
    </row>
    <row r="4" spans="2:10" ht="32.25" customHeight="1">
      <c r="B4" s="10" t="s">
        <v>1259</v>
      </c>
      <c r="C4" s="660"/>
      <c r="D4" s="661" t="s">
        <v>31</v>
      </c>
      <c r="E4" s="661" t="s">
        <v>32</v>
      </c>
      <c r="F4" s="661" t="s">
        <v>33</v>
      </c>
      <c r="G4" s="661" t="s">
        <v>34</v>
      </c>
      <c r="H4" s="661" t="s">
        <v>35</v>
      </c>
      <c r="I4" s="661" t="s">
        <v>4</v>
      </c>
    </row>
    <row r="5" spans="2:10">
      <c r="B5" s="13">
        <v>1</v>
      </c>
      <c r="C5" s="550" t="s">
        <v>42</v>
      </c>
      <c r="D5" s="209">
        <v>101119.56608513831</v>
      </c>
      <c r="E5" s="209">
        <v>51922.607727153496</v>
      </c>
      <c r="F5" s="209">
        <v>14186.827682041956</v>
      </c>
      <c r="G5" s="209">
        <v>25000.092061159114</v>
      </c>
      <c r="H5" s="209">
        <v>1781.13624809667</v>
      </c>
      <c r="I5" s="209">
        <v>194010.22980358955</v>
      </c>
    </row>
    <row r="6" spans="2:10">
      <c r="B6" s="13">
        <v>2</v>
      </c>
      <c r="C6" s="550" t="s">
        <v>36</v>
      </c>
      <c r="D6" s="420"/>
      <c r="E6" s="420"/>
      <c r="F6" s="420"/>
      <c r="G6" s="420"/>
      <c r="H6" s="420"/>
      <c r="I6" s="420">
        <v>0</v>
      </c>
    </row>
    <row r="7" spans="2:10">
      <c r="B7" s="14">
        <v>3</v>
      </c>
      <c r="C7" s="9" t="s">
        <v>4</v>
      </c>
      <c r="D7" s="210">
        <v>101119.56608513831</v>
      </c>
      <c r="E7" s="210">
        <v>51922.607727153496</v>
      </c>
      <c r="F7" s="210">
        <v>14186.827682041956</v>
      </c>
      <c r="G7" s="210">
        <v>25000.092061159114</v>
      </c>
      <c r="H7" s="210">
        <v>1781.13624809667</v>
      </c>
      <c r="I7" s="210">
        <v>194010.22980358955</v>
      </c>
    </row>
    <row r="10" spans="2:10">
      <c r="I10" s="331"/>
    </row>
  </sheetData>
  <mergeCells count="2">
    <mergeCell ref="B2:J2"/>
    <mergeCell ref="D3:I3"/>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BB435-2886-4071-870F-CB14CC46961E}">
  <sheetPr codeName="Ark15"/>
  <dimension ref="B1:K19"/>
  <sheetViews>
    <sheetView showGridLines="0" zoomScaleNormal="100" workbookViewId="0">
      <selection activeCell="K16" sqref="B3:K16"/>
    </sheetView>
  </sheetViews>
  <sheetFormatPr defaultColWidth="9.140625" defaultRowHeight="12.75"/>
  <cols>
    <col min="1" max="1" width="3.7109375" style="15" customWidth="1"/>
    <col min="2" max="2" width="9.140625" style="15"/>
    <col min="3" max="3" width="28.85546875" style="15" customWidth="1"/>
    <col min="4" max="4" width="10.28515625" style="15" bestFit="1" customWidth="1"/>
    <col min="5" max="5" width="17.85546875" style="15" customWidth="1"/>
    <col min="6" max="7" width="12.7109375" style="15" customWidth="1"/>
    <col min="8" max="8" width="13.140625" style="15" customWidth="1"/>
    <col min="9" max="9" width="11.85546875" style="15" customWidth="1"/>
    <col min="10" max="10" width="12.7109375" style="15" customWidth="1"/>
    <col min="11" max="11" width="22" style="15" customWidth="1"/>
    <col min="12" max="12" width="12.5703125" style="15" customWidth="1"/>
    <col min="13" max="13" width="10.28515625" style="15" customWidth="1"/>
    <col min="14" max="14" width="18.42578125" style="15" customWidth="1"/>
    <col min="15" max="15" width="15.5703125" style="15" customWidth="1"/>
    <col min="16" max="16" width="13.28515625" style="15" customWidth="1"/>
    <col min="17" max="18" width="13.140625" style="15" customWidth="1"/>
    <col min="19" max="16384" width="9.140625" style="15"/>
  </cols>
  <sheetData>
    <row r="1" spans="2:11" ht="21" customHeight="1"/>
    <row r="2" spans="2:11" ht="48" customHeight="1">
      <c r="B2" s="558" t="s">
        <v>518</v>
      </c>
      <c r="C2" s="558"/>
      <c r="D2" s="558"/>
      <c r="E2" s="558"/>
      <c r="F2" s="558"/>
      <c r="G2" s="558"/>
      <c r="H2" s="558"/>
      <c r="I2" s="558"/>
      <c r="J2" s="558"/>
    </row>
    <row r="3" spans="2:11" s="98" customFormat="1" ht="57.75" customHeight="1">
      <c r="B3" s="662" t="s">
        <v>1259</v>
      </c>
      <c r="C3" s="621"/>
      <c r="D3" s="619" t="s">
        <v>352</v>
      </c>
      <c r="E3" s="598"/>
      <c r="F3" s="598"/>
      <c r="G3" s="620"/>
      <c r="H3" s="619" t="s">
        <v>353</v>
      </c>
      <c r="I3" s="620"/>
      <c r="J3" s="575" t="s">
        <v>354</v>
      </c>
      <c r="K3" s="576"/>
    </row>
    <row r="4" spans="2:11" s="98" customFormat="1" ht="21" customHeight="1">
      <c r="B4" s="662"/>
      <c r="C4" s="621"/>
      <c r="D4" s="582" t="s">
        <v>355</v>
      </c>
      <c r="E4" s="582" t="s">
        <v>356</v>
      </c>
      <c r="F4" s="583"/>
      <c r="G4" s="651"/>
      <c r="H4" s="594" t="s">
        <v>357</v>
      </c>
      <c r="I4" s="594" t="s">
        <v>358</v>
      </c>
      <c r="J4" s="574"/>
      <c r="K4" s="583" t="s">
        <v>359</v>
      </c>
    </row>
    <row r="5" spans="2:11" s="98" customFormat="1" ht="88.5" customHeight="1">
      <c r="B5" s="663"/>
      <c r="C5" s="664"/>
      <c r="D5" s="575"/>
      <c r="E5" s="478"/>
      <c r="F5" s="552" t="s">
        <v>40</v>
      </c>
      <c r="G5" s="552" t="s">
        <v>41</v>
      </c>
      <c r="H5" s="658"/>
      <c r="I5" s="658"/>
      <c r="J5" s="658"/>
      <c r="K5" s="576"/>
    </row>
    <row r="6" spans="2:11" s="98" customFormat="1" ht="24">
      <c r="B6" s="218" t="s">
        <v>528</v>
      </c>
      <c r="C6" s="212" t="s">
        <v>531</v>
      </c>
      <c r="D6" s="214"/>
      <c r="E6" s="215"/>
      <c r="F6" s="216"/>
      <c r="G6" s="217"/>
      <c r="H6" s="216"/>
      <c r="I6" s="217"/>
      <c r="J6" s="215"/>
      <c r="K6" s="216"/>
    </row>
    <row r="7" spans="2:11" s="98" customFormat="1">
      <c r="B7" s="211" t="s">
        <v>524</v>
      </c>
      <c r="C7" s="213" t="s">
        <v>42</v>
      </c>
      <c r="D7" s="214">
        <v>72408974.824800029</v>
      </c>
      <c r="E7" s="215">
        <v>371561786.05159616</v>
      </c>
      <c r="F7" s="216">
        <v>358252537.98348612</v>
      </c>
      <c r="G7" s="217">
        <v>354598399.49169624</v>
      </c>
      <c r="H7" s="216">
        <v>20555264.926300004</v>
      </c>
      <c r="I7" s="217">
        <v>211740471.58570004</v>
      </c>
      <c r="J7" s="215">
        <v>237509434.85450006</v>
      </c>
      <c r="K7" s="216">
        <v>106599893.36660005</v>
      </c>
    </row>
    <row r="8" spans="2:11" s="98" customFormat="1">
      <c r="B8" s="203" t="s">
        <v>525</v>
      </c>
      <c r="C8" s="206" t="s">
        <v>360</v>
      </c>
      <c r="D8" s="165">
        <v>0</v>
      </c>
      <c r="E8" s="166">
        <v>0</v>
      </c>
      <c r="F8" s="168">
        <v>0</v>
      </c>
      <c r="G8" s="167">
        <v>0</v>
      </c>
      <c r="H8" s="168">
        <v>0</v>
      </c>
      <c r="I8" s="167">
        <v>0</v>
      </c>
      <c r="J8" s="166">
        <v>0</v>
      </c>
      <c r="K8" s="168">
        <v>0</v>
      </c>
    </row>
    <row r="9" spans="2:11" s="98" customFormat="1">
      <c r="B9" s="203" t="s">
        <v>526</v>
      </c>
      <c r="C9" s="206" t="s">
        <v>361</v>
      </c>
      <c r="D9" s="165">
        <v>0</v>
      </c>
      <c r="E9" s="166">
        <v>0</v>
      </c>
      <c r="F9" s="168">
        <v>0</v>
      </c>
      <c r="G9" s="167">
        <v>0</v>
      </c>
      <c r="H9" s="168">
        <v>0</v>
      </c>
      <c r="I9" s="167">
        <v>0</v>
      </c>
      <c r="J9" s="166">
        <v>0</v>
      </c>
      <c r="K9" s="168">
        <v>0</v>
      </c>
    </row>
    <row r="10" spans="2:11" s="98" customFormat="1">
      <c r="B10" s="203" t="s">
        <v>527</v>
      </c>
      <c r="C10" s="206" t="s">
        <v>29</v>
      </c>
      <c r="D10" s="165">
        <v>0</v>
      </c>
      <c r="E10" s="166">
        <v>0</v>
      </c>
      <c r="F10" s="168">
        <v>0</v>
      </c>
      <c r="G10" s="167">
        <v>0</v>
      </c>
      <c r="H10" s="168">
        <v>0</v>
      </c>
      <c r="I10" s="167">
        <v>0</v>
      </c>
      <c r="J10" s="166">
        <v>0</v>
      </c>
      <c r="K10" s="168">
        <v>0</v>
      </c>
    </row>
    <row r="11" spans="2:11" s="98" customFormat="1">
      <c r="B11" s="203" t="s">
        <v>528</v>
      </c>
      <c r="C11" s="206" t="s">
        <v>362</v>
      </c>
      <c r="D11" s="165">
        <v>0</v>
      </c>
      <c r="E11" s="166">
        <v>46740316.581589997</v>
      </c>
      <c r="F11" s="168">
        <v>46740316.581589997</v>
      </c>
      <c r="G11" s="167">
        <v>46740311.001589999</v>
      </c>
      <c r="H11" s="168">
        <v>0</v>
      </c>
      <c r="I11" s="167">
        <v>19802912.196699999</v>
      </c>
      <c r="J11" s="166">
        <v>12926038.359000001</v>
      </c>
      <c r="K11" s="168">
        <v>6463019.1795000006</v>
      </c>
    </row>
    <row r="12" spans="2:11" s="98" customFormat="1">
      <c r="B12" s="203" t="s">
        <v>529</v>
      </c>
      <c r="C12" s="206" t="s">
        <v>363</v>
      </c>
      <c r="D12" s="165">
        <v>64063633.653800033</v>
      </c>
      <c r="E12" s="166">
        <v>258330834.3434701</v>
      </c>
      <c r="F12" s="168">
        <v>247941283.3134701</v>
      </c>
      <c r="G12" s="167">
        <v>245338314.02347016</v>
      </c>
      <c r="H12" s="168">
        <v>17046268.261900004</v>
      </c>
      <c r="I12" s="167">
        <v>138480709.10990006</v>
      </c>
      <c r="J12" s="166">
        <v>196478571.32290006</v>
      </c>
      <c r="K12" s="168">
        <v>87307330.704700038</v>
      </c>
    </row>
    <row r="13" spans="2:11" s="98" customFormat="1">
      <c r="B13" s="203" t="s">
        <v>530</v>
      </c>
      <c r="C13" s="206" t="s">
        <v>364</v>
      </c>
      <c r="D13" s="165">
        <v>8345341.1709999954</v>
      </c>
      <c r="E13" s="166">
        <v>66490635.126536071</v>
      </c>
      <c r="F13" s="168">
        <v>63570938.088426068</v>
      </c>
      <c r="G13" s="167">
        <v>62519774.466636032</v>
      </c>
      <c r="H13" s="168">
        <v>3508996.6644000006</v>
      </c>
      <c r="I13" s="167">
        <v>53456850.279099964</v>
      </c>
      <c r="J13" s="166">
        <v>27984061.362800013</v>
      </c>
      <c r="K13" s="168">
        <v>12829543.482400009</v>
      </c>
    </row>
    <row r="14" spans="2:11" s="98" customFormat="1">
      <c r="B14" s="211" t="s">
        <v>532</v>
      </c>
      <c r="C14" s="213" t="s">
        <v>365</v>
      </c>
      <c r="D14" s="214"/>
      <c r="E14" s="215"/>
      <c r="F14" s="216"/>
      <c r="G14" s="217"/>
      <c r="H14" s="216"/>
      <c r="I14" s="217"/>
      <c r="J14" s="215">
        <v>120763.80980000005</v>
      </c>
      <c r="K14" s="216"/>
    </row>
    <row r="15" spans="2:11" s="98" customFormat="1">
      <c r="B15" s="203" t="s">
        <v>533</v>
      </c>
      <c r="C15" s="164" t="s">
        <v>366</v>
      </c>
      <c r="D15" s="165">
        <v>26752465.090000007</v>
      </c>
      <c r="E15" s="166">
        <v>67729272.852399975</v>
      </c>
      <c r="F15" s="168">
        <v>64460993.552399978</v>
      </c>
      <c r="G15" s="167">
        <v>63849642.382399984</v>
      </c>
      <c r="H15" s="168">
        <v>-401522.00339999999</v>
      </c>
      <c r="I15" s="167">
        <v>20727883.385300029</v>
      </c>
      <c r="J15" s="166">
        <v>0</v>
      </c>
      <c r="K15" s="168">
        <v>0</v>
      </c>
    </row>
    <row r="16" spans="2:11" s="98" customFormat="1">
      <c r="B16" s="161">
        <v>100</v>
      </c>
      <c r="C16" s="665" t="s">
        <v>4</v>
      </c>
      <c r="D16" s="363">
        <v>99161439.914800033</v>
      </c>
      <c r="E16" s="359">
        <v>439291058.90399611</v>
      </c>
      <c r="F16" s="360">
        <v>422713531.53588611</v>
      </c>
      <c r="G16" s="361">
        <v>418448041.87409621</v>
      </c>
      <c r="H16" s="360">
        <v>20153742.922900002</v>
      </c>
      <c r="I16" s="361">
        <v>232468354.97100008</v>
      </c>
      <c r="J16" s="359">
        <v>237630198.66430005</v>
      </c>
      <c r="K16" s="360">
        <v>106599893.36660005</v>
      </c>
    </row>
    <row r="17" s="98" customFormat="1"/>
    <row r="18" s="98" customFormat="1"/>
    <row r="19" s="98" customFormat="1"/>
  </sheetData>
  <mergeCells count="11">
    <mergeCell ref="E4:G4"/>
    <mergeCell ref="J4:J5"/>
    <mergeCell ref="K4:K5"/>
    <mergeCell ref="B2:J2"/>
    <mergeCell ref="B3:C5"/>
    <mergeCell ref="D3:G3"/>
    <mergeCell ref="H3:I3"/>
    <mergeCell ref="J3:K3"/>
    <mergeCell ref="D4:D5"/>
    <mergeCell ref="H4:H5"/>
    <mergeCell ref="I4:I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84D19-F657-4AC7-BAFD-CFAB3CACC29A}">
  <dimension ref="B1:O30"/>
  <sheetViews>
    <sheetView showGridLines="0" zoomScaleNormal="100" workbookViewId="0">
      <selection activeCell="O30" sqref="B3:O30"/>
    </sheetView>
  </sheetViews>
  <sheetFormatPr defaultColWidth="9.140625" defaultRowHeight="12.75"/>
  <cols>
    <col min="1" max="1" width="3.7109375" style="2" customWidth="1"/>
    <col min="2" max="2" width="9.140625" style="2"/>
    <col min="3" max="3" width="26" style="2" bestFit="1" customWidth="1"/>
    <col min="4" max="4" width="10.28515625" style="2" bestFit="1" customWidth="1"/>
    <col min="5" max="5" width="17.85546875" style="2" customWidth="1"/>
    <col min="6" max="6" width="15.7109375" style="2" customWidth="1"/>
    <col min="7" max="7" width="9.28515625" style="2" bestFit="1" customWidth="1"/>
    <col min="8" max="8" width="13.140625" style="2" customWidth="1"/>
    <col min="9" max="9" width="11.85546875" style="2" customWidth="1"/>
    <col min="10" max="10" width="12.7109375" style="2" customWidth="1"/>
    <col min="11" max="11" width="13.28515625" style="2" customWidth="1"/>
    <col min="12" max="12" width="12.5703125" style="2" customWidth="1"/>
    <col min="13" max="13" width="10.28515625" style="2" customWidth="1"/>
    <col min="14" max="14" width="18.42578125" style="2" customWidth="1"/>
    <col min="15" max="15" width="15.5703125" style="2" customWidth="1"/>
    <col min="16" max="16" width="13.28515625" style="2" customWidth="1"/>
    <col min="17" max="17" width="13.140625" style="2" customWidth="1"/>
    <col min="18" max="16384" width="9.140625" style="2"/>
  </cols>
  <sheetData>
    <row r="1" spans="2:15" ht="21" customHeight="1"/>
    <row r="2" spans="2:15" ht="48" customHeight="1">
      <c r="B2" s="560" t="s">
        <v>1091</v>
      </c>
      <c r="C2" s="560"/>
      <c r="D2" s="560"/>
      <c r="E2" s="560"/>
      <c r="F2" s="560"/>
      <c r="G2" s="560"/>
      <c r="H2" s="560"/>
      <c r="I2" s="560"/>
      <c r="J2" s="560"/>
    </row>
    <row r="3" spans="2:15">
      <c r="B3" s="479"/>
      <c r="C3" s="666"/>
      <c r="D3" s="619" t="s">
        <v>367</v>
      </c>
      <c r="E3" s="598"/>
      <c r="F3" s="598"/>
      <c r="G3" s="576"/>
      <c r="H3" s="598"/>
      <c r="I3" s="598"/>
      <c r="J3" s="598"/>
      <c r="K3" s="598"/>
      <c r="L3" s="598"/>
      <c r="M3" s="598"/>
      <c r="N3" s="598"/>
      <c r="O3" s="598"/>
    </row>
    <row r="4" spans="2:15">
      <c r="B4" s="478"/>
      <c r="C4" s="667"/>
      <c r="D4" s="479"/>
      <c r="E4" s="581" t="s">
        <v>368</v>
      </c>
      <c r="F4" s="581"/>
      <c r="G4" s="479"/>
      <c r="H4" s="581" t="s">
        <v>369</v>
      </c>
      <c r="I4" s="581"/>
      <c r="J4" s="581"/>
      <c r="K4" s="581"/>
      <c r="L4" s="581"/>
      <c r="M4" s="581"/>
      <c r="N4" s="581"/>
      <c r="O4" s="581"/>
    </row>
    <row r="5" spans="2:15" ht="39" customHeight="1">
      <c r="B5" s="478"/>
      <c r="C5" s="667"/>
      <c r="D5" s="668"/>
      <c r="E5" s="582" t="s">
        <v>1081</v>
      </c>
      <c r="F5" s="651" t="s">
        <v>1082</v>
      </c>
      <c r="G5" s="198"/>
      <c r="H5" s="575" t="s">
        <v>1083</v>
      </c>
      <c r="I5" s="577" t="s">
        <v>1084</v>
      </c>
      <c r="J5" s="577" t="s">
        <v>1085</v>
      </c>
      <c r="K5" s="577" t="s">
        <v>1086</v>
      </c>
      <c r="L5" s="577" t="s">
        <v>1087</v>
      </c>
      <c r="M5" s="577" t="s">
        <v>1088</v>
      </c>
      <c r="N5" s="577" t="s">
        <v>1089</v>
      </c>
      <c r="O5" s="582" t="s">
        <v>40</v>
      </c>
    </row>
    <row r="6" spans="2:15">
      <c r="B6" s="478"/>
      <c r="C6" s="667"/>
      <c r="D6" s="669"/>
      <c r="E6" s="575"/>
      <c r="F6" s="578"/>
      <c r="G6" s="670"/>
      <c r="H6" s="575"/>
      <c r="I6" s="577"/>
      <c r="J6" s="577"/>
      <c r="K6" s="577"/>
      <c r="L6" s="577"/>
      <c r="M6" s="577"/>
      <c r="N6" s="577"/>
      <c r="O6" s="575"/>
    </row>
    <row r="7" spans="2:15">
      <c r="B7" s="663" t="s">
        <v>1259</v>
      </c>
      <c r="C7" s="664"/>
      <c r="D7" s="478"/>
      <c r="E7" s="575"/>
      <c r="F7" s="671"/>
      <c r="G7" s="466"/>
      <c r="H7" s="659"/>
      <c r="I7" s="577"/>
      <c r="J7" s="577"/>
      <c r="K7" s="577"/>
      <c r="L7" s="577"/>
      <c r="M7" s="577"/>
      <c r="N7" s="577"/>
      <c r="O7" s="659"/>
    </row>
    <row r="8" spans="2:15" ht="36">
      <c r="B8" s="205" t="s">
        <v>523</v>
      </c>
      <c r="C8" s="204" t="s">
        <v>531</v>
      </c>
      <c r="D8" s="374">
        <f>+E8</f>
        <v>27017938568.082802</v>
      </c>
      <c r="E8" s="359">
        <f>+'EU CR1'!D6</f>
        <v>27017938568.082802</v>
      </c>
      <c r="F8" s="363"/>
      <c r="G8" s="360"/>
      <c r="H8" s="359"/>
      <c r="I8" s="363"/>
      <c r="J8" s="363"/>
      <c r="K8" s="363"/>
      <c r="L8" s="363"/>
      <c r="M8" s="363"/>
      <c r="N8" s="361"/>
      <c r="O8" s="360"/>
    </row>
    <row r="9" spans="2:15">
      <c r="B9" s="202" t="s">
        <v>524</v>
      </c>
      <c r="C9" s="162" t="s">
        <v>42</v>
      </c>
      <c r="D9" s="358">
        <v>87907602149.014938</v>
      </c>
      <c r="E9" s="359">
        <v>87897344156.384644</v>
      </c>
      <c r="F9" s="363">
        <v>10257992.630299995</v>
      </c>
      <c r="G9" s="360">
        <v>1383188669.4462812</v>
      </c>
      <c r="H9" s="359">
        <v>1376695666.2400613</v>
      </c>
      <c r="I9" s="363">
        <v>1398576.6371500001</v>
      </c>
      <c r="J9" s="363">
        <v>5070646.7390700001</v>
      </c>
      <c r="K9" s="363">
        <v>23779.829999999998</v>
      </c>
      <c r="L9" s="363">
        <v>0</v>
      </c>
      <c r="M9" s="363">
        <v>0</v>
      </c>
      <c r="N9" s="361">
        <v>0</v>
      </c>
      <c r="O9" s="360">
        <v>1289556571.8136163</v>
      </c>
    </row>
    <row r="10" spans="2:15">
      <c r="B10" s="203" t="s">
        <v>525</v>
      </c>
      <c r="C10" s="164" t="s">
        <v>360</v>
      </c>
      <c r="D10" s="165">
        <v>0</v>
      </c>
      <c r="E10" s="166">
        <v>0</v>
      </c>
      <c r="F10" s="364">
        <v>0</v>
      </c>
      <c r="G10" s="168">
        <v>0</v>
      </c>
      <c r="H10" s="166">
        <v>0</v>
      </c>
      <c r="I10" s="364">
        <v>0</v>
      </c>
      <c r="J10" s="364">
        <v>0</v>
      </c>
      <c r="K10" s="364">
        <v>0</v>
      </c>
      <c r="L10" s="364">
        <v>0</v>
      </c>
      <c r="M10" s="364">
        <v>0</v>
      </c>
      <c r="N10" s="167">
        <v>0</v>
      </c>
      <c r="O10" s="168">
        <v>0</v>
      </c>
    </row>
    <row r="11" spans="2:15">
      <c r="B11" s="203" t="s">
        <v>526</v>
      </c>
      <c r="C11" s="164" t="s">
        <v>361</v>
      </c>
      <c r="D11" s="165">
        <v>646113429.90499997</v>
      </c>
      <c r="E11" s="166">
        <v>646113429.90499997</v>
      </c>
      <c r="F11" s="364">
        <v>0</v>
      </c>
      <c r="G11" s="168">
        <v>287254.17605000001</v>
      </c>
      <c r="H11" s="166">
        <v>287254.17605000001</v>
      </c>
      <c r="I11" s="364">
        <v>0</v>
      </c>
      <c r="J11" s="364">
        <v>0</v>
      </c>
      <c r="K11" s="364">
        <v>0</v>
      </c>
      <c r="L11" s="364">
        <v>0</v>
      </c>
      <c r="M11" s="364">
        <v>0</v>
      </c>
      <c r="N11" s="167">
        <v>0</v>
      </c>
      <c r="O11" s="168">
        <v>113474.15</v>
      </c>
    </row>
    <row r="12" spans="2:15">
      <c r="B12" s="203" t="s">
        <v>527</v>
      </c>
      <c r="C12" s="164" t="s">
        <v>29</v>
      </c>
      <c r="D12" s="165">
        <v>2891579264.3281002</v>
      </c>
      <c r="E12" s="166">
        <v>2891579264.3281002</v>
      </c>
      <c r="F12" s="364">
        <v>0</v>
      </c>
      <c r="G12" s="168">
        <v>0</v>
      </c>
      <c r="H12" s="166">
        <v>0</v>
      </c>
      <c r="I12" s="364">
        <v>0</v>
      </c>
      <c r="J12" s="364">
        <v>0</v>
      </c>
      <c r="K12" s="364">
        <v>0</v>
      </c>
      <c r="L12" s="364">
        <v>0</v>
      </c>
      <c r="M12" s="364">
        <v>0</v>
      </c>
      <c r="N12" s="167">
        <v>0</v>
      </c>
      <c r="O12" s="168">
        <v>0</v>
      </c>
    </row>
    <row r="13" spans="2:15">
      <c r="B13" s="203" t="s">
        <v>528</v>
      </c>
      <c r="C13" s="164" t="s">
        <v>362</v>
      </c>
      <c r="D13" s="165">
        <v>13516777967.483002</v>
      </c>
      <c r="E13" s="166">
        <v>13516282831.643002</v>
      </c>
      <c r="F13" s="364">
        <v>495135.84</v>
      </c>
      <c r="G13" s="168">
        <v>78728344.768639997</v>
      </c>
      <c r="H13" s="166">
        <v>78727833.518639997</v>
      </c>
      <c r="I13" s="364">
        <v>27.930000000000003</v>
      </c>
      <c r="J13" s="364">
        <v>483.32</v>
      </c>
      <c r="K13" s="364">
        <v>0</v>
      </c>
      <c r="L13" s="364">
        <v>0</v>
      </c>
      <c r="M13" s="364">
        <v>0</v>
      </c>
      <c r="N13" s="167">
        <v>0</v>
      </c>
      <c r="O13" s="168">
        <v>78727309.328639999</v>
      </c>
    </row>
    <row r="14" spans="2:15">
      <c r="B14" s="203" t="s">
        <v>529</v>
      </c>
      <c r="C14" s="164" t="s">
        <v>363</v>
      </c>
      <c r="D14" s="165">
        <v>56399573901.726151</v>
      </c>
      <c r="E14" s="166">
        <v>56399515938.961052</v>
      </c>
      <c r="F14" s="364">
        <v>57962.76509999999</v>
      </c>
      <c r="G14" s="168">
        <v>1136378795.9574902</v>
      </c>
      <c r="H14" s="166">
        <v>1130809855.9593902</v>
      </c>
      <c r="I14" s="364">
        <v>869208.70810000005</v>
      </c>
      <c r="J14" s="364">
        <v>4699731.29</v>
      </c>
      <c r="K14" s="364">
        <v>0</v>
      </c>
      <c r="L14" s="364">
        <v>0</v>
      </c>
      <c r="M14" s="364">
        <v>0</v>
      </c>
      <c r="N14" s="167">
        <v>0</v>
      </c>
      <c r="O14" s="168">
        <v>1098020145.9591</v>
      </c>
    </row>
    <row r="15" spans="2:15">
      <c r="B15" s="203" t="s">
        <v>530</v>
      </c>
      <c r="C15" s="362" t="s">
        <v>1090</v>
      </c>
      <c r="D15" s="165">
        <v>43120065357.090004</v>
      </c>
      <c r="E15" s="166">
        <v>43120007394.324905</v>
      </c>
      <c r="F15" s="364">
        <v>57962.76509999999</v>
      </c>
      <c r="G15" s="168">
        <v>1136378795.9574902</v>
      </c>
      <c r="H15" s="166">
        <v>1130809855.9593902</v>
      </c>
      <c r="I15" s="364">
        <v>869208.70810000005</v>
      </c>
      <c r="J15" s="364">
        <v>4699731.29</v>
      </c>
      <c r="K15" s="364">
        <v>0</v>
      </c>
      <c r="L15" s="364">
        <v>0</v>
      </c>
      <c r="M15" s="364">
        <v>0</v>
      </c>
      <c r="N15" s="167">
        <v>0</v>
      </c>
      <c r="O15" s="168">
        <v>1098020145.9591</v>
      </c>
    </row>
    <row r="16" spans="2:15">
      <c r="B16" s="203" t="s">
        <v>532</v>
      </c>
      <c r="C16" s="164" t="s">
        <v>364</v>
      </c>
      <c r="D16" s="165">
        <v>14453557585.572681</v>
      </c>
      <c r="E16" s="166">
        <v>14443852691.547482</v>
      </c>
      <c r="F16" s="364">
        <v>9704894.0251999944</v>
      </c>
      <c r="G16" s="168">
        <v>167794274.54410109</v>
      </c>
      <c r="H16" s="166">
        <v>166870722.58598107</v>
      </c>
      <c r="I16" s="364">
        <v>529339.99904999998</v>
      </c>
      <c r="J16" s="364">
        <v>370432.12907000002</v>
      </c>
      <c r="K16" s="364">
        <v>23779.829999999998</v>
      </c>
      <c r="L16" s="364">
        <v>0</v>
      </c>
      <c r="M16" s="364">
        <v>0</v>
      </c>
      <c r="N16" s="167">
        <v>0</v>
      </c>
      <c r="O16" s="168">
        <v>112695642.37587607</v>
      </c>
    </row>
    <row r="17" spans="2:15">
      <c r="B17" s="202" t="s">
        <v>533</v>
      </c>
      <c r="C17" s="162" t="s">
        <v>36</v>
      </c>
      <c r="D17" s="358"/>
      <c r="E17" s="359"/>
      <c r="F17" s="363"/>
      <c r="G17" s="360"/>
      <c r="H17" s="359"/>
      <c r="I17" s="363"/>
      <c r="J17" s="363"/>
      <c r="K17" s="363"/>
      <c r="L17" s="363"/>
      <c r="M17" s="363"/>
      <c r="N17" s="361"/>
      <c r="O17" s="360"/>
    </row>
    <row r="18" spans="2:15">
      <c r="B18" s="163">
        <v>100</v>
      </c>
      <c r="C18" s="164" t="s">
        <v>360</v>
      </c>
      <c r="D18" s="365"/>
      <c r="E18" s="166"/>
      <c r="F18" s="364"/>
      <c r="G18" s="168"/>
      <c r="H18" s="166"/>
      <c r="I18" s="364"/>
      <c r="J18" s="364"/>
      <c r="K18" s="364"/>
      <c r="L18" s="364"/>
      <c r="M18" s="364"/>
      <c r="N18" s="167"/>
      <c r="O18" s="168"/>
    </row>
    <row r="19" spans="2:15">
      <c r="B19" s="163">
        <v>110</v>
      </c>
      <c r="C19" s="164" t="s">
        <v>361</v>
      </c>
      <c r="D19" s="366"/>
      <c r="E19" s="166"/>
      <c r="F19" s="364"/>
      <c r="G19" s="168"/>
      <c r="H19" s="166"/>
      <c r="I19" s="364"/>
      <c r="J19" s="364"/>
      <c r="K19" s="364"/>
      <c r="L19" s="364"/>
      <c r="M19" s="364"/>
      <c r="N19" s="167"/>
      <c r="O19" s="168"/>
    </row>
    <row r="20" spans="2:15">
      <c r="B20" s="163">
        <v>120</v>
      </c>
      <c r="C20" s="164" t="s">
        <v>29</v>
      </c>
      <c r="D20" s="366"/>
      <c r="E20" s="166"/>
      <c r="F20" s="364"/>
      <c r="G20" s="168"/>
      <c r="H20" s="166"/>
      <c r="I20" s="364"/>
      <c r="J20" s="364"/>
      <c r="K20" s="364"/>
      <c r="L20" s="364"/>
      <c r="M20" s="364"/>
      <c r="N20" s="167"/>
      <c r="O20" s="168"/>
    </row>
    <row r="21" spans="2:15">
      <c r="B21" s="163">
        <v>130</v>
      </c>
      <c r="C21" s="164" t="s">
        <v>362</v>
      </c>
      <c r="D21" s="366"/>
      <c r="E21" s="166"/>
      <c r="F21" s="364"/>
      <c r="G21" s="168"/>
      <c r="H21" s="166"/>
      <c r="I21" s="364"/>
      <c r="J21" s="364"/>
      <c r="K21" s="364"/>
      <c r="L21" s="364"/>
      <c r="M21" s="364"/>
      <c r="N21" s="167"/>
      <c r="O21" s="168"/>
    </row>
    <row r="22" spans="2:15">
      <c r="B22" s="163">
        <v>140</v>
      </c>
      <c r="C22" s="164" t="s">
        <v>363</v>
      </c>
      <c r="D22" s="367"/>
      <c r="E22" s="166"/>
      <c r="F22" s="364"/>
      <c r="G22" s="168"/>
      <c r="H22" s="166"/>
      <c r="I22" s="364"/>
      <c r="J22" s="364"/>
      <c r="K22" s="364"/>
      <c r="L22" s="364"/>
      <c r="M22" s="364"/>
      <c r="N22" s="167"/>
      <c r="O22" s="168"/>
    </row>
    <row r="23" spans="2:15">
      <c r="B23" s="161">
        <v>150</v>
      </c>
      <c r="C23" s="162" t="s">
        <v>43</v>
      </c>
      <c r="D23" s="358">
        <v>67225596825.681412</v>
      </c>
      <c r="E23" s="368"/>
      <c r="F23" s="369"/>
      <c r="G23" s="360">
        <v>384370677.67089999</v>
      </c>
      <c r="H23" s="368"/>
      <c r="I23" s="369"/>
      <c r="J23" s="369"/>
      <c r="K23" s="369"/>
      <c r="L23" s="369"/>
      <c r="M23" s="369"/>
      <c r="N23" s="370"/>
      <c r="O23" s="360">
        <v>331346531.76590002</v>
      </c>
    </row>
    <row r="24" spans="2:15">
      <c r="B24" s="163">
        <v>160</v>
      </c>
      <c r="C24" s="164" t="s">
        <v>360</v>
      </c>
      <c r="D24" s="165">
        <v>0</v>
      </c>
      <c r="E24" s="371"/>
      <c r="F24" s="372"/>
      <c r="G24" s="168">
        <v>0</v>
      </c>
      <c r="H24" s="371"/>
      <c r="I24" s="372"/>
      <c r="J24" s="372"/>
      <c r="K24" s="372"/>
      <c r="L24" s="372"/>
      <c r="M24" s="372"/>
      <c r="N24" s="373"/>
      <c r="O24" s="168">
        <v>0</v>
      </c>
    </row>
    <row r="25" spans="2:15">
      <c r="B25" s="163">
        <v>170</v>
      </c>
      <c r="C25" s="164" t="s">
        <v>361</v>
      </c>
      <c r="D25" s="165">
        <v>112245927.52</v>
      </c>
      <c r="E25" s="371"/>
      <c r="F25" s="372"/>
      <c r="G25" s="168">
        <v>395226.25</v>
      </c>
      <c r="H25" s="371"/>
      <c r="I25" s="372"/>
      <c r="J25" s="372"/>
      <c r="K25" s="372"/>
      <c r="L25" s="372"/>
      <c r="M25" s="372"/>
      <c r="N25" s="373"/>
      <c r="O25" s="168">
        <v>300000</v>
      </c>
    </row>
    <row r="26" spans="2:15">
      <c r="B26" s="163">
        <v>180</v>
      </c>
      <c r="C26" s="164" t="s">
        <v>29</v>
      </c>
      <c r="D26" s="165">
        <v>0</v>
      </c>
      <c r="E26" s="371"/>
      <c r="F26" s="372"/>
      <c r="G26" s="168">
        <v>0</v>
      </c>
      <c r="H26" s="371"/>
      <c r="I26" s="372"/>
      <c r="J26" s="372"/>
      <c r="K26" s="372"/>
      <c r="L26" s="372"/>
      <c r="M26" s="372"/>
      <c r="N26" s="373"/>
      <c r="O26" s="168">
        <v>0</v>
      </c>
    </row>
    <row r="27" spans="2:15">
      <c r="B27" s="163">
        <v>190</v>
      </c>
      <c r="C27" s="164" t="s">
        <v>362</v>
      </c>
      <c r="D27" s="165">
        <v>7030949511.3972006</v>
      </c>
      <c r="E27" s="371"/>
      <c r="F27" s="372"/>
      <c r="G27" s="168">
        <v>9287294.7360000014</v>
      </c>
      <c r="H27" s="371"/>
      <c r="I27" s="372"/>
      <c r="J27" s="372"/>
      <c r="K27" s="372"/>
      <c r="L27" s="372"/>
      <c r="M27" s="372"/>
      <c r="N27" s="373"/>
      <c r="O27" s="168">
        <v>9287294.7360000014</v>
      </c>
    </row>
    <row r="28" spans="2:15">
      <c r="B28" s="163">
        <v>200</v>
      </c>
      <c r="C28" s="164" t="s">
        <v>363</v>
      </c>
      <c r="D28" s="165">
        <v>45019821374.226913</v>
      </c>
      <c r="E28" s="371"/>
      <c r="F28" s="372"/>
      <c r="G28" s="168">
        <v>306815568.4217</v>
      </c>
      <c r="H28" s="371"/>
      <c r="I28" s="372"/>
      <c r="J28" s="372"/>
      <c r="K28" s="372"/>
      <c r="L28" s="372"/>
      <c r="M28" s="372"/>
      <c r="N28" s="373"/>
      <c r="O28" s="168">
        <v>278427625.29170001</v>
      </c>
    </row>
    <row r="29" spans="2:15">
      <c r="B29" s="163">
        <v>210</v>
      </c>
      <c r="C29" s="164" t="s">
        <v>364</v>
      </c>
      <c r="D29" s="165">
        <v>15062580012.537304</v>
      </c>
      <c r="E29" s="371"/>
      <c r="F29" s="372"/>
      <c r="G29" s="168">
        <v>67872588.263200015</v>
      </c>
      <c r="H29" s="371"/>
      <c r="I29" s="372"/>
      <c r="J29" s="372"/>
      <c r="K29" s="372"/>
      <c r="L29" s="372"/>
      <c r="M29" s="372"/>
      <c r="N29" s="373"/>
      <c r="O29" s="168">
        <v>43331611.738200001</v>
      </c>
    </row>
    <row r="30" spans="2:15">
      <c r="B30" s="161">
        <v>220</v>
      </c>
      <c r="C30" s="162" t="s">
        <v>4</v>
      </c>
      <c r="D30" s="358">
        <f>+D23+D9+D8</f>
        <v>182151137542.77914</v>
      </c>
      <c r="E30" s="359">
        <f t="shared" ref="E30:O30" si="0">+E23+E9+E8</f>
        <v>114915282724.46744</v>
      </c>
      <c r="F30" s="363">
        <f t="shared" si="0"/>
        <v>10257992.630299995</v>
      </c>
      <c r="G30" s="360">
        <f t="shared" si="0"/>
        <v>1767559347.1171813</v>
      </c>
      <c r="H30" s="359">
        <f t="shared" si="0"/>
        <v>1376695666.2400613</v>
      </c>
      <c r="I30" s="363">
        <f t="shared" si="0"/>
        <v>1398576.6371500001</v>
      </c>
      <c r="J30" s="363">
        <f t="shared" si="0"/>
        <v>5070646.7390700001</v>
      </c>
      <c r="K30" s="363">
        <f t="shared" si="0"/>
        <v>23779.829999999998</v>
      </c>
      <c r="L30" s="363">
        <f t="shared" si="0"/>
        <v>0</v>
      </c>
      <c r="M30" s="363">
        <f t="shared" si="0"/>
        <v>0</v>
      </c>
      <c r="N30" s="361">
        <f t="shared" si="0"/>
        <v>0</v>
      </c>
      <c r="O30" s="360">
        <f t="shared" si="0"/>
        <v>1620903103.5795164</v>
      </c>
    </row>
  </sheetData>
  <mergeCells count="15">
    <mergeCell ref="B2:J2"/>
    <mergeCell ref="B7:C7"/>
    <mergeCell ref="D3:O3"/>
    <mergeCell ref="E4:F4"/>
    <mergeCell ref="H4:O4"/>
    <mergeCell ref="E5:E7"/>
    <mergeCell ref="F5:F7"/>
    <mergeCell ref="H5:H7"/>
    <mergeCell ref="I5:I7"/>
    <mergeCell ref="J5:J7"/>
    <mergeCell ref="K5:K7"/>
    <mergeCell ref="L5:L7"/>
    <mergeCell ref="M5:M7"/>
    <mergeCell ref="N5:N7"/>
    <mergeCell ref="O5:O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B2C55-279B-4933-8062-58BC1CDD3326}">
  <sheetPr codeName="Ark66"/>
  <dimension ref="B1:I12"/>
  <sheetViews>
    <sheetView workbookViewId="0">
      <selection activeCell="I9" sqref="B3:I9"/>
    </sheetView>
  </sheetViews>
  <sheetFormatPr defaultColWidth="9.140625" defaultRowHeight="12.75"/>
  <cols>
    <col min="1" max="1" width="3.7109375" style="15" customWidth="1"/>
    <col min="2" max="2" width="9.140625" style="15"/>
    <col min="3" max="3" width="36.7109375" style="15" customWidth="1"/>
    <col min="4" max="4" width="9.140625" style="15"/>
    <col min="5" max="9" width="14.42578125" style="15" customWidth="1"/>
    <col min="10" max="16384" width="9.140625" style="15"/>
  </cols>
  <sheetData>
    <row r="1" spans="2:9" ht="21" customHeight="1"/>
    <row r="2" spans="2:9" ht="48" customHeight="1">
      <c r="B2" s="558" t="s">
        <v>706</v>
      </c>
      <c r="C2" s="558"/>
      <c r="D2" s="558"/>
      <c r="E2" s="558"/>
      <c r="F2" s="558"/>
      <c r="G2" s="558"/>
      <c r="H2" s="558"/>
      <c r="I2" s="558"/>
    </row>
    <row r="3" spans="2:9" ht="66.75" customHeight="1">
      <c r="B3" s="10" t="s">
        <v>1259</v>
      </c>
      <c r="C3" s="660"/>
      <c r="D3" s="660"/>
      <c r="E3" s="575" t="s">
        <v>708</v>
      </c>
      <c r="F3" s="575" t="s">
        <v>709</v>
      </c>
      <c r="G3" s="576"/>
      <c r="H3" s="576"/>
      <c r="I3" s="576"/>
    </row>
    <row r="4" spans="2:9" ht="57" customHeight="1">
      <c r="B4" s="10"/>
      <c r="C4" s="660"/>
      <c r="D4" s="660"/>
      <c r="E4" s="575"/>
      <c r="F4" s="478"/>
      <c r="G4" s="555" t="s">
        <v>710</v>
      </c>
      <c r="H4" s="555" t="s">
        <v>711</v>
      </c>
      <c r="I4" s="552" t="s">
        <v>712</v>
      </c>
    </row>
    <row r="5" spans="2:9">
      <c r="B5" s="39">
        <v>1</v>
      </c>
      <c r="C5" s="22" t="s">
        <v>45</v>
      </c>
      <c r="D5" s="29"/>
      <c r="E5" s="29">
        <v>117614</v>
      </c>
      <c r="F5" s="29">
        <v>76396</v>
      </c>
      <c r="G5" s="29">
        <v>30827</v>
      </c>
      <c r="H5" s="29">
        <v>2748</v>
      </c>
      <c r="I5" s="29"/>
    </row>
    <row r="6" spans="2:9">
      <c r="B6" s="39">
        <v>2</v>
      </c>
      <c r="C6" s="22" t="s">
        <v>46</v>
      </c>
      <c r="D6" s="29"/>
      <c r="E6" s="29"/>
      <c r="F6" s="29"/>
      <c r="G6" s="29"/>
      <c r="H6" s="29"/>
      <c r="I6" s="29"/>
    </row>
    <row r="7" spans="2:9" s="36" customFormat="1">
      <c r="B7" s="46">
        <v>3</v>
      </c>
      <c r="C7" s="47" t="s">
        <v>37</v>
      </c>
      <c r="D7" s="48"/>
      <c r="E7" s="48">
        <f>SUM(E5:E6)</f>
        <v>117614</v>
      </c>
      <c r="F7" s="48">
        <f t="shared" ref="F7:H7" si="0">SUM(F5:F6)</f>
        <v>76396</v>
      </c>
      <c r="G7" s="48">
        <f t="shared" si="0"/>
        <v>30827</v>
      </c>
      <c r="H7" s="48">
        <f t="shared" si="0"/>
        <v>2748</v>
      </c>
      <c r="I7" s="48"/>
    </row>
    <row r="8" spans="2:9" s="36" customFormat="1">
      <c r="B8" s="250">
        <v>4</v>
      </c>
      <c r="C8" s="249" t="s">
        <v>707</v>
      </c>
      <c r="D8" s="247"/>
      <c r="E8" s="247"/>
      <c r="F8" s="247"/>
      <c r="G8" s="247"/>
      <c r="H8" s="247"/>
      <c r="I8" s="247"/>
    </row>
    <row r="9" spans="2:9" ht="13.5" thickBot="1">
      <c r="B9" s="40" t="s">
        <v>342</v>
      </c>
      <c r="C9" s="248" t="s">
        <v>40</v>
      </c>
      <c r="D9" s="41"/>
      <c r="E9" s="41">
        <v>377</v>
      </c>
      <c r="F9" s="41">
        <v>827</v>
      </c>
      <c r="G9" s="41">
        <v>85</v>
      </c>
      <c r="H9" s="41">
        <v>173</v>
      </c>
      <c r="I9" s="41"/>
    </row>
    <row r="10" spans="2:9">
      <c r="B10" s="39"/>
      <c r="C10" s="22"/>
      <c r="D10" s="29"/>
      <c r="E10" s="29"/>
    </row>
    <row r="11" spans="2:9">
      <c r="B11" s="39"/>
      <c r="C11" s="22"/>
      <c r="D11" s="29"/>
      <c r="E11" s="29"/>
    </row>
    <row r="12" spans="2:9">
      <c r="B12" s="39"/>
      <c r="C12" s="43"/>
      <c r="D12" s="29"/>
      <c r="E12" s="29"/>
    </row>
  </sheetData>
  <mergeCells count="3">
    <mergeCell ref="B2:I2"/>
    <mergeCell ref="E3:E4"/>
    <mergeCell ref="F3:I3"/>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44"/>
  <dimension ref="A1:N33"/>
  <sheetViews>
    <sheetView workbookViewId="0">
      <selection activeCell="L25" sqref="B3:L25"/>
    </sheetView>
  </sheetViews>
  <sheetFormatPr defaultColWidth="9.140625" defaultRowHeight="12.75"/>
  <cols>
    <col min="1" max="1" width="3.7109375" style="26" customWidth="1"/>
    <col min="2" max="2" width="4.140625" style="26" customWidth="1"/>
    <col min="3" max="3" width="54" style="26" customWidth="1"/>
    <col min="4" max="4" width="15.7109375" style="26" customWidth="1"/>
    <col min="5" max="5" width="16.7109375" style="26" customWidth="1"/>
    <col min="6" max="6" width="2.85546875" style="26" customWidth="1"/>
    <col min="7" max="7" width="15.7109375" style="26" customWidth="1"/>
    <col min="8" max="8" width="16.7109375" style="26" customWidth="1"/>
    <col min="9" max="9" width="2.5703125" style="26" customWidth="1"/>
    <col min="10" max="11" width="15.7109375" style="26" customWidth="1"/>
    <col min="12" max="12" width="14.28515625" style="26" customWidth="1"/>
    <col min="13" max="13" width="11.28515625" style="26" bestFit="1" customWidth="1"/>
    <col min="14" max="16384" width="9.140625" style="26"/>
  </cols>
  <sheetData>
    <row r="1" spans="1:12" ht="21" customHeight="1">
      <c r="A1" s="15"/>
      <c r="B1" s="15"/>
      <c r="C1" s="15"/>
      <c r="D1" s="15"/>
      <c r="E1" s="15"/>
      <c r="F1" s="15"/>
      <c r="G1" s="15"/>
      <c r="H1" s="15"/>
      <c r="I1" s="15"/>
    </row>
    <row r="2" spans="1:12" ht="48.75" customHeight="1">
      <c r="A2" s="25"/>
      <c r="B2" s="558" t="s">
        <v>724</v>
      </c>
      <c r="C2" s="558"/>
      <c r="D2" s="558"/>
      <c r="E2" s="558"/>
      <c r="F2" s="558"/>
      <c r="G2" s="558"/>
      <c r="H2" s="558"/>
      <c r="I2" s="558"/>
      <c r="J2" s="558"/>
    </row>
    <row r="3" spans="1:12" ht="42.75" customHeight="1">
      <c r="A3" s="49"/>
      <c r="B3" s="672" t="s">
        <v>1259</v>
      </c>
      <c r="C3" s="660"/>
      <c r="D3" s="598" t="s">
        <v>47</v>
      </c>
      <c r="E3" s="598"/>
      <c r="F3" s="74"/>
      <c r="G3" s="598" t="s">
        <v>722</v>
      </c>
      <c r="H3" s="598"/>
      <c r="I3" s="74"/>
      <c r="J3" s="598" t="s">
        <v>49</v>
      </c>
      <c r="K3" s="598"/>
      <c r="L3" s="65"/>
    </row>
    <row r="4" spans="1:12" ht="24">
      <c r="A4" s="39"/>
      <c r="B4" s="673"/>
      <c r="C4" s="674" t="s">
        <v>50</v>
      </c>
      <c r="D4" s="548" t="s">
        <v>534</v>
      </c>
      <c r="E4" s="548" t="s">
        <v>43</v>
      </c>
      <c r="F4" s="548"/>
      <c r="G4" s="548" t="s">
        <v>534</v>
      </c>
      <c r="H4" s="548" t="s">
        <v>43</v>
      </c>
      <c r="I4" s="548"/>
      <c r="J4" s="548" t="s">
        <v>9</v>
      </c>
      <c r="K4" s="548" t="s">
        <v>723</v>
      </c>
      <c r="L4" s="65"/>
    </row>
    <row r="5" spans="1:12">
      <c r="A5" s="39"/>
      <c r="B5" s="22">
        <v>1</v>
      </c>
      <c r="C5" s="550" t="s">
        <v>17</v>
      </c>
      <c r="D5" s="29">
        <v>27122</v>
      </c>
      <c r="E5" s="29"/>
      <c r="F5" s="29"/>
      <c r="G5" s="29">
        <v>27709</v>
      </c>
      <c r="H5" s="29"/>
      <c r="I5" s="29"/>
      <c r="J5" s="29"/>
      <c r="K5" s="29"/>
      <c r="L5" s="65"/>
    </row>
    <row r="6" spans="1:12">
      <c r="A6" s="38"/>
      <c r="B6" s="22">
        <v>2</v>
      </c>
      <c r="C6" s="550" t="s">
        <v>51</v>
      </c>
      <c r="D6" s="29">
        <v>602</v>
      </c>
      <c r="E6" s="29">
        <v>66</v>
      </c>
      <c r="F6" s="29"/>
      <c r="G6" s="29">
        <v>101</v>
      </c>
      <c r="H6" s="29"/>
      <c r="I6" s="29"/>
      <c r="J6" s="29">
        <v>1</v>
      </c>
      <c r="K6" s="29">
        <v>0.5</v>
      </c>
      <c r="L6" s="65"/>
    </row>
    <row r="7" spans="1:12">
      <c r="A7" s="39"/>
      <c r="B7" s="22">
        <v>3</v>
      </c>
      <c r="C7" s="550" t="s">
        <v>22</v>
      </c>
      <c r="D7" s="29">
        <v>1</v>
      </c>
      <c r="E7" s="29"/>
      <c r="F7" s="29"/>
      <c r="G7" s="29"/>
      <c r="H7" s="29"/>
      <c r="I7" s="29"/>
      <c r="J7" s="29"/>
      <c r="K7" s="29"/>
      <c r="L7" s="65"/>
    </row>
    <row r="8" spans="1:12">
      <c r="B8" s="22">
        <v>4</v>
      </c>
      <c r="C8" s="550" t="s">
        <v>23</v>
      </c>
      <c r="D8" s="29"/>
      <c r="E8" s="29"/>
      <c r="F8" s="29"/>
      <c r="G8" s="29">
        <v>1029</v>
      </c>
      <c r="H8" s="29"/>
      <c r="I8" s="29"/>
      <c r="J8" s="29"/>
      <c r="K8" s="29"/>
      <c r="L8" s="65"/>
    </row>
    <row r="9" spans="1:12">
      <c r="B9" s="22">
        <v>5</v>
      </c>
      <c r="C9" s="550" t="s">
        <v>24</v>
      </c>
      <c r="D9" s="29"/>
      <c r="E9" s="29"/>
      <c r="F9" s="29"/>
      <c r="G9" s="29"/>
      <c r="H9" s="29"/>
      <c r="I9" s="29"/>
      <c r="J9" s="29"/>
      <c r="K9" s="29"/>
      <c r="L9" s="65"/>
    </row>
    <row r="10" spans="1:12">
      <c r="B10" s="22">
        <v>6</v>
      </c>
      <c r="C10" s="550" t="s">
        <v>18</v>
      </c>
      <c r="D10" s="29">
        <v>6280</v>
      </c>
      <c r="E10" s="29">
        <v>1621</v>
      </c>
      <c r="F10" s="29"/>
      <c r="G10" s="29">
        <v>1818</v>
      </c>
      <c r="H10" s="29">
        <v>263</v>
      </c>
      <c r="I10" s="29"/>
      <c r="J10" s="29">
        <v>611</v>
      </c>
      <c r="K10" s="29">
        <v>29</v>
      </c>
      <c r="L10" s="65"/>
    </row>
    <row r="11" spans="1:12">
      <c r="B11" s="22">
        <v>7</v>
      </c>
      <c r="C11" s="550" t="s">
        <v>19</v>
      </c>
      <c r="D11" s="29">
        <v>637</v>
      </c>
      <c r="E11" s="29">
        <v>276</v>
      </c>
      <c r="F11" s="29"/>
      <c r="G11" s="29">
        <v>372</v>
      </c>
      <c r="H11" s="29">
        <v>53</v>
      </c>
      <c r="I11" s="29"/>
      <c r="J11" s="29">
        <v>371</v>
      </c>
      <c r="K11" s="29">
        <v>87</v>
      </c>
      <c r="L11" s="65"/>
    </row>
    <row r="12" spans="1:12">
      <c r="B12" s="22">
        <v>8</v>
      </c>
      <c r="C12" s="550" t="s">
        <v>20</v>
      </c>
      <c r="D12" s="29">
        <v>1094</v>
      </c>
      <c r="E12" s="29">
        <v>536</v>
      </c>
      <c r="F12" s="29"/>
      <c r="G12" s="29">
        <v>1043</v>
      </c>
      <c r="H12" s="29">
        <v>153</v>
      </c>
      <c r="I12" s="29"/>
      <c r="J12" s="29">
        <v>830</v>
      </c>
      <c r="K12" s="29">
        <v>69</v>
      </c>
      <c r="L12" s="65"/>
    </row>
    <row r="13" spans="1:12">
      <c r="B13" s="22">
        <v>9</v>
      </c>
      <c r="C13" s="550" t="s">
        <v>25</v>
      </c>
      <c r="D13" s="29">
        <v>23</v>
      </c>
      <c r="E13" s="29">
        <v>35</v>
      </c>
      <c r="F13" s="29"/>
      <c r="G13" s="29">
        <v>23</v>
      </c>
      <c r="H13" s="29">
        <v>32</v>
      </c>
      <c r="I13" s="29"/>
      <c r="J13" s="29">
        <v>16</v>
      </c>
      <c r="K13" s="29">
        <v>30</v>
      </c>
      <c r="L13" s="65"/>
    </row>
    <row r="14" spans="1:12">
      <c r="B14" s="22">
        <v>10</v>
      </c>
      <c r="C14" s="550" t="s">
        <v>26</v>
      </c>
      <c r="D14" s="29">
        <v>59</v>
      </c>
      <c r="E14" s="29">
        <v>17</v>
      </c>
      <c r="F14" s="29"/>
      <c r="G14" s="29">
        <v>57</v>
      </c>
      <c r="H14" s="29">
        <v>9</v>
      </c>
      <c r="I14" s="29"/>
      <c r="J14" s="29">
        <v>96</v>
      </c>
      <c r="K14" s="29">
        <v>144</v>
      </c>
      <c r="L14" s="65"/>
    </row>
    <row r="15" spans="1:12">
      <c r="B15" s="22">
        <v>11</v>
      </c>
      <c r="C15" s="550" t="s">
        <v>52</v>
      </c>
      <c r="D15" s="29"/>
      <c r="E15" s="29"/>
      <c r="F15" s="29"/>
      <c r="G15" s="29"/>
      <c r="H15" s="29"/>
      <c r="I15" s="29"/>
      <c r="J15" s="29"/>
      <c r="K15" s="29"/>
      <c r="L15" s="65"/>
    </row>
    <row r="16" spans="1:12">
      <c r="B16" s="22">
        <v>12</v>
      </c>
      <c r="C16" s="550" t="s">
        <v>27</v>
      </c>
      <c r="D16" s="29"/>
      <c r="E16" s="29"/>
      <c r="F16" s="29"/>
      <c r="G16" s="29"/>
      <c r="H16" s="29"/>
      <c r="I16" s="29"/>
      <c r="J16" s="29"/>
      <c r="K16" s="29"/>
      <c r="L16" s="65"/>
    </row>
    <row r="17" spans="2:14">
      <c r="B17" s="22">
        <v>13</v>
      </c>
      <c r="C17" s="550" t="s">
        <v>53</v>
      </c>
      <c r="D17" s="29"/>
      <c r="E17" s="29"/>
      <c r="F17" s="29"/>
      <c r="G17" s="29"/>
      <c r="H17" s="29"/>
      <c r="I17" s="29"/>
      <c r="J17" s="29"/>
      <c r="K17" s="29"/>
      <c r="L17" s="65"/>
    </row>
    <row r="18" spans="2:14">
      <c r="B18" s="22">
        <v>14</v>
      </c>
      <c r="C18" s="550" t="s">
        <v>54</v>
      </c>
      <c r="D18" s="29"/>
      <c r="E18" s="29"/>
      <c r="F18" s="29"/>
      <c r="G18" s="29"/>
      <c r="H18" s="29"/>
      <c r="I18" s="29"/>
      <c r="J18" s="29"/>
      <c r="K18" s="29"/>
      <c r="L18" s="65"/>
    </row>
    <row r="19" spans="2:14">
      <c r="B19" s="22">
        <v>15</v>
      </c>
      <c r="C19" s="550" t="s">
        <v>21</v>
      </c>
      <c r="D19" s="29">
        <v>1781</v>
      </c>
      <c r="E19" s="29"/>
      <c r="F19" s="29"/>
      <c r="G19" s="29">
        <v>1781</v>
      </c>
      <c r="H19" s="29"/>
      <c r="I19" s="29"/>
      <c r="J19" s="29">
        <v>3564</v>
      </c>
      <c r="K19" s="29">
        <v>200</v>
      </c>
      <c r="L19" s="65"/>
    </row>
    <row r="20" spans="2:14">
      <c r="B20" s="22">
        <v>16</v>
      </c>
      <c r="C20" s="550" t="s">
        <v>55</v>
      </c>
      <c r="D20" s="29">
        <v>2313</v>
      </c>
      <c r="E20" s="29"/>
      <c r="F20" s="29"/>
      <c r="G20" s="29">
        <v>2313</v>
      </c>
      <c r="H20" s="29"/>
      <c r="I20" s="29"/>
      <c r="J20" s="29">
        <v>2242</v>
      </c>
      <c r="K20" s="29">
        <v>97</v>
      </c>
      <c r="L20" s="65"/>
    </row>
    <row r="21" spans="2:14" ht="13.5" thickBot="1">
      <c r="B21" s="51">
        <v>17</v>
      </c>
      <c r="C21" s="19" t="s">
        <v>4</v>
      </c>
      <c r="D21" s="31">
        <f>SUM(D5:D20)</f>
        <v>39912</v>
      </c>
      <c r="E21" s="31">
        <f>SUM(E5:E20)</f>
        <v>2551</v>
      </c>
      <c r="F21" s="31"/>
      <c r="G21" s="31">
        <f>SUM(G5:G20)</f>
        <v>36246</v>
      </c>
      <c r="H21" s="31">
        <f>SUM(H5:H20)</f>
        <v>510</v>
      </c>
      <c r="I21" s="31">
        <f t="shared" ref="I21" si="0">SUM(I5:I20)</f>
        <v>0</v>
      </c>
      <c r="J21" s="31">
        <f>SUM(J5:J20)</f>
        <v>7731</v>
      </c>
      <c r="K21" s="31">
        <v>21</v>
      </c>
      <c r="L21" s="675"/>
      <c r="M21" s="84"/>
      <c r="N21" s="88"/>
    </row>
    <row r="22" spans="2:14">
      <c r="B22" s="28"/>
      <c r="C22" s="28"/>
      <c r="D22" s="28"/>
      <c r="E22" s="28"/>
      <c r="F22" s="28"/>
      <c r="G22" s="28"/>
      <c r="H22" s="28"/>
      <c r="I22" s="28"/>
      <c r="J22" s="28"/>
      <c r="K22" s="28"/>
      <c r="L22" s="65"/>
      <c r="M22" s="85"/>
    </row>
    <row r="23" spans="2:14">
      <c r="B23" s="28" t="s">
        <v>113</v>
      </c>
      <c r="C23" s="65"/>
      <c r="D23" s="65"/>
      <c r="E23" s="65"/>
      <c r="F23" s="65"/>
      <c r="G23" s="65"/>
      <c r="H23" s="65"/>
      <c r="I23" s="65"/>
      <c r="J23" s="65"/>
      <c r="K23" s="65"/>
      <c r="L23" s="65"/>
    </row>
    <row r="24" spans="2:14">
      <c r="B24" s="28" t="s">
        <v>112</v>
      </c>
      <c r="C24" s="65"/>
      <c r="D24" s="65"/>
      <c r="E24" s="65"/>
      <c r="F24" s="65"/>
      <c r="G24" s="65"/>
      <c r="H24" s="65"/>
      <c r="I24" s="65"/>
      <c r="J24" s="65"/>
      <c r="K24" s="65"/>
      <c r="L24" s="65"/>
    </row>
    <row r="25" spans="2:14">
      <c r="B25" s="65"/>
      <c r="C25" s="65"/>
      <c r="D25" s="65"/>
      <c r="E25" s="65"/>
      <c r="F25" s="65"/>
      <c r="G25" s="65"/>
      <c r="H25" s="65"/>
      <c r="I25" s="65"/>
      <c r="J25" s="200"/>
      <c r="K25" s="65"/>
      <c r="L25" s="65"/>
    </row>
    <row r="26" spans="2:14">
      <c r="J26" s="57"/>
    </row>
    <row r="27" spans="2:14">
      <c r="D27" s="57"/>
      <c r="J27" s="57"/>
    </row>
    <row r="28" spans="2:14">
      <c r="J28" s="57"/>
    </row>
    <row r="29" spans="2:14">
      <c r="D29" s="57"/>
    </row>
    <row r="30" spans="2:14">
      <c r="D30" s="57"/>
      <c r="J30" s="57"/>
    </row>
    <row r="33" spans="4:4">
      <c r="D33" s="57"/>
    </row>
  </sheetData>
  <mergeCells count="4">
    <mergeCell ref="B2:J2"/>
    <mergeCell ref="D3:E3"/>
    <mergeCell ref="G3:H3"/>
    <mergeCell ref="J3:K3"/>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45"/>
  <dimension ref="A1:T24"/>
  <sheetViews>
    <sheetView workbookViewId="0">
      <selection activeCell="T21" sqref="B3:T21"/>
    </sheetView>
  </sheetViews>
  <sheetFormatPr defaultColWidth="9.140625" defaultRowHeight="12.75"/>
  <cols>
    <col min="1" max="1" width="3.7109375" style="26" customWidth="1"/>
    <col min="2" max="2" width="5.140625" style="26" customWidth="1"/>
    <col min="3" max="3" width="43" style="26" customWidth="1"/>
    <col min="4" max="18" width="9.7109375" style="26" customWidth="1"/>
    <col min="19" max="20" width="10.28515625" style="26" bestFit="1" customWidth="1"/>
    <col min="21" max="16384" width="9.140625" style="26"/>
  </cols>
  <sheetData>
    <row r="1" spans="1:20" ht="21" customHeight="1">
      <c r="A1" s="15"/>
      <c r="B1" s="15"/>
      <c r="C1" s="15"/>
      <c r="D1" s="15"/>
      <c r="E1" s="15"/>
      <c r="F1" s="15"/>
      <c r="G1" s="15"/>
      <c r="H1" s="15"/>
    </row>
    <row r="2" spans="1:20" ht="48" customHeight="1">
      <c r="A2" s="25"/>
      <c r="B2" s="558" t="s">
        <v>58</v>
      </c>
      <c r="C2" s="558"/>
      <c r="D2" s="558"/>
      <c r="E2" s="558"/>
      <c r="F2" s="558"/>
      <c r="G2" s="558"/>
      <c r="H2" s="558"/>
      <c r="I2" s="558"/>
      <c r="J2" s="558"/>
    </row>
    <row r="3" spans="1:20" ht="23.25" customHeight="1">
      <c r="A3" s="49"/>
      <c r="B3" s="672" t="s">
        <v>1259</v>
      </c>
      <c r="C3" s="660"/>
      <c r="D3" s="598" t="s">
        <v>56</v>
      </c>
      <c r="E3" s="598"/>
      <c r="F3" s="598"/>
      <c r="G3" s="598"/>
      <c r="H3" s="598"/>
      <c r="I3" s="598"/>
      <c r="J3" s="598"/>
      <c r="K3" s="598"/>
      <c r="L3" s="598"/>
      <c r="M3" s="598"/>
      <c r="N3" s="598"/>
      <c r="O3" s="598"/>
      <c r="P3" s="598"/>
      <c r="Q3" s="598"/>
      <c r="R3" s="598"/>
      <c r="S3" s="635" t="s">
        <v>4</v>
      </c>
      <c r="T3" s="576" t="s">
        <v>57</v>
      </c>
    </row>
    <row r="4" spans="1:20" ht="21.75" customHeight="1">
      <c r="A4" s="39"/>
      <c r="B4" s="673" t="s">
        <v>48</v>
      </c>
      <c r="C4" s="674"/>
      <c r="D4" s="676">
        <v>0</v>
      </c>
      <c r="E4" s="676">
        <v>0.02</v>
      </c>
      <c r="F4" s="676">
        <v>0.04</v>
      </c>
      <c r="G4" s="677">
        <v>0.1</v>
      </c>
      <c r="H4" s="677">
        <v>0.2</v>
      </c>
      <c r="I4" s="677">
        <v>0.35</v>
      </c>
      <c r="J4" s="677">
        <v>0.5</v>
      </c>
      <c r="K4" s="677">
        <v>0.7</v>
      </c>
      <c r="L4" s="677">
        <v>0.75</v>
      </c>
      <c r="M4" s="676">
        <v>1</v>
      </c>
      <c r="N4" s="676">
        <v>1.5</v>
      </c>
      <c r="O4" s="676">
        <v>2.5</v>
      </c>
      <c r="P4" s="676">
        <v>3.7</v>
      </c>
      <c r="Q4" s="677">
        <v>12.5</v>
      </c>
      <c r="R4" s="678" t="s">
        <v>3</v>
      </c>
      <c r="S4" s="635"/>
      <c r="T4" s="576"/>
    </row>
    <row r="5" spans="1:20">
      <c r="A5" s="39"/>
      <c r="B5" s="44">
        <v>1</v>
      </c>
      <c r="C5" s="550" t="s">
        <v>17</v>
      </c>
      <c r="D5" s="29">
        <v>27709</v>
      </c>
      <c r="E5" s="29"/>
      <c r="F5" s="29"/>
      <c r="G5" s="29"/>
      <c r="H5" s="29"/>
      <c r="I5" s="29"/>
      <c r="J5" s="29"/>
      <c r="K5" s="29"/>
      <c r="L5" s="29"/>
      <c r="M5" s="29"/>
      <c r="N5" s="29"/>
      <c r="O5" s="29"/>
      <c r="P5" s="29"/>
      <c r="Q5" s="29"/>
      <c r="R5" s="29"/>
      <c r="S5" s="29">
        <f>SUM(D5:R5)</f>
        <v>27709</v>
      </c>
      <c r="T5" s="29">
        <v>0</v>
      </c>
    </row>
    <row r="6" spans="1:20">
      <c r="A6" s="38"/>
      <c r="B6" s="44">
        <v>2</v>
      </c>
      <c r="C6" s="550" t="s">
        <v>51</v>
      </c>
      <c r="D6" s="29">
        <v>98.3</v>
      </c>
      <c r="E6" s="29"/>
      <c r="F6" s="29"/>
      <c r="G6" s="29"/>
      <c r="H6" s="29">
        <v>2.4</v>
      </c>
      <c r="I6" s="29"/>
      <c r="J6" s="29"/>
      <c r="K6" s="29"/>
      <c r="L6" s="29"/>
      <c r="M6" s="29"/>
      <c r="N6" s="29"/>
      <c r="O6" s="29"/>
      <c r="P6" s="29"/>
      <c r="Q6" s="29"/>
      <c r="R6" s="29"/>
      <c r="S6" s="29">
        <f>SUM(D6:R6)</f>
        <v>100.7</v>
      </c>
      <c r="T6" s="29">
        <f>+S6</f>
        <v>100.7</v>
      </c>
    </row>
    <row r="7" spans="1:20">
      <c r="A7" s="39"/>
      <c r="B7" s="44">
        <v>3</v>
      </c>
      <c r="C7" s="550" t="s">
        <v>22</v>
      </c>
      <c r="D7" s="29"/>
      <c r="E7" s="29"/>
      <c r="F7" s="29"/>
      <c r="G7" s="29"/>
      <c r="H7" s="29">
        <v>1</v>
      </c>
      <c r="I7" s="29"/>
      <c r="J7" s="29"/>
      <c r="K7" s="29"/>
      <c r="L7" s="29"/>
      <c r="M7" s="29"/>
      <c r="N7" s="29"/>
      <c r="O7" s="29"/>
      <c r="P7" s="29"/>
      <c r="Q7" s="29"/>
      <c r="R7" s="29"/>
      <c r="S7" s="29">
        <f>SUM(D7:R7)</f>
        <v>1</v>
      </c>
      <c r="T7" s="29">
        <f>+S7</f>
        <v>1</v>
      </c>
    </row>
    <row r="8" spans="1:20">
      <c r="B8" s="44">
        <v>4</v>
      </c>
      <c r="C8" s="550" t="s">
        <v>23</v>
      </c>
      <c r="D8" s="29">
        <v>1029</v>
      </c>
      <c r="E8" s="29"/>
      <c r="F8" s="29"/>
      <c r="G8" s="29"/>
      <c r="H8" s="29"/>
      <c r="I8" s="29"/>
      <c r="J8" s="29"/>
      <c r="K8" s="29"/>
      <c r="L8" s="29"/>
      <c r="M8" s="29"/>
      <c r="N8" s="29"/>
      <c r="O8" s="29"/>
      <c r="P8" s="29"/>
      <c r="Q8" s="29"/>
      <c r="R8" s="29"/>
      <c r="S8" s="29">
        <f>SUM(D8:R8)</f>
        <v>1029</v>
      </c>
      <c r="T8" s="29">
        <v>0</v>
      </c>
    </row>
    <row r="9" spans="1:20">
      <c r="B9" s="44">
        <v>5</v>
      </c>
      <c r="C9" s="550" t="s">
        <v>24</v>
      </c>
      <c r="D9" s="29"/>
      <c r="E9" s="29"/>
      <c r="F9" s="29"/>
      <c r="G9" s="29"/>
      <c r="H9" s="29"/>
      <c r="I9" s="29"/>
      <c r="J9" s="29"/>
      <c r="K9" s="29"/>
      <c r="L9" s="29"/>
      <c r="M9" s="29"/>
      <c r="N9" s="29"/>
      <c r="O9" s="29"/>
      <c r="P9" s="29"/>
      <c r="Q9" s="29"/>
      <c r="R9" s="29"/>
      <c r="S9" s="29"/>
      <c r="T9" s="29"/>
    </row>
    <row r="10" spans="1:20">
      <c r="B10" s="44">
        <v>6</v>
      </c>
      <c r="C10" s="550" t="s">
        <v>18</v>
      </c>
      <c r="D10" s="29"/>
      <c r="E10" s="29"/>
      <c r="F10" s="29"/>
      <c r="G10" s="29"/>
      <c r="H10" s="29">
        <v>1730</v>
      </c>
      <c r="I10" s="29"/>
      <c r="J10" s="29">
        <v>166</v>
      </c>
      <c r="K10" s="29"/>
      <c r="L10" s="29"/>
      <c r="M10" s="29">
        <v>184</v>
      </c>
      <c r="N10" s="29"/>
      <c r="O10" s="29"/>
      <c r="P10" s="29"/>
      <c r="Q10" s="29"/>
      <c r="R10" s="29"/>
      <c r="S10" s="29">
        <f>SUM(D10:R10)</f>
        <v>2080</v>
      </c>
      <c r="T10" s="29">
        <v>2003</v>
      </c>
    </row>
    <row r="11" spans="1:20">
      <c r="B11" s="44">
        <v>7</v>
      </c>
      <c r="C11" s="550" t="s">
        <v>19</v>
      </c>
      <c r="D11" s="29"/>
      <c r="E11" s="29"/>
      <c r="F11" s="29"/>
      <c r="G11" s="29"/>
      <c r="H11" s="29"/>
      <c r="I11" s="29"/>
      <c r="J11" s="29">
        <v>4</v>
      </c>
      <c r="K11" s="29"/>
      <c r="L11" s="29"/>
      <c r="M11" s="29">
        <v>422</v>
      </c>
      <c r="N11" s="29"/>
      <c r="O11" s="29"/>
      <c r="P11" s="29"/>
      <c r="Q11" s="29"/>
      <c r="R11" s="29"/>
      <c r="S11" s="29">
        <f>SUM(D11:R11)</f>
        <v>426</v>
      </c>
      <c r="T11" s="29">
        <f>+S11</f>
        <v>426</v>
      </c>
    </row>
    <row r="12" spans="1:20">
      <c r="B12" s="44">
        <v>8</v>
      </c>
      <c r="C12" s="550" t="s">
        <v>20</v>
      </c>
      <c r="D12" s="29"/>
      <c r="E12" s="29"/>
      <c r="F12" s="29"/>
      <c r="G12" s="29"/>
      <c r="H12" s="29"/>
      <c r="I12" s="29"/>
      <c r="J12" s="29"/>
      <c r="K12" s="29"/>
      <c r="L12" s="29">
        <v>1196</v>
      </c>
      <c r="M12" s="29"/>
      <c r="N12" s="29"/>
      <c r="O12" s="29"/>
      <c r="P12" s="29"/>
      <c r="Q12" s="29"/>
      <c r="R12" s="29"/>
      <c r="S12" s="29">
        <f>SUM(D12:R12)</f>
        <v>1196</v>
      </c>
      <c r="T12" s="29">
        <f>+S12</f>
        <v>1196</v>
      </c>
    </row>
    <row r="13" spans="1:20">
      <c r="B13" s="44">
        <v>9</v>
      </c>
      <c r="C13" s="550" t="s">
        <v>25</v>
      </c>
      <c r="D13" s="29"/>
      <c r="E13" s="29"/>
      <c r="F13" s="29"/>
      <c r="G13" s="29"/>
      <c r="H13" s="29"/>
      <c r="I13" s="29">
        <v>51</v>
      </c>
      <c r="J13" s="29">
        <v>4</v>
      </c>
      <c r="K13" s="29"/>
      <c r="L13" s="29"/>
      <c r="M13" s="29"/>
      <c r="N13" s="29"/>
      <c r="O13" s="29"/>
      <c r="P13" s="29"/>
      <c r="Q13" s="29"/>
      <c r="R13" s="29"/>
      <c r="S13" s="29">
        <f>SUM(D13:R13)</f>
        <v>55</v>
      </c>
      <c r="T13" s="29">
        <f>+S13</f>
        <v>55</v>
      </c>
    </row>
    <row r="14" spans="1:20">
      <c r="B14" s="44">
        <v>10</v>
      </c>
      <c r="C14" s="550" t="s">
        <v>26</v>
      </c>
      <c r="D14" s="29"/>
      <c r="E14" s="29"/>
      <c r="F14" s="29"/>
      <c r="G14" s="29"/>
      <c r="H14" s="29"/>
      <c r="I14" s="29"/>
      <c r="J14" s="29"/>
      <c r="K14" s="29"/>
      <c r="L14" s="29"/>
      <c r="M14" s="29">
        <v>8</v>
      </c>
      <c r="N14" s="29">
        <v>58</v>
      </c>
      <c r="O14" s="29"/>
      <c r="P14" s="29"/>
      <c r="Q14" s="29"/>
      <c r="R14" s="29"/>
      <c r="S14" s="29">
        <f>SUM(D14:R14)</f>
        <v>66</v>
      </c>
      <c r="T14" s="29">
        <f>+S14</f>
        <v>66</v>
      </c>
    </row>
    <row r="15" spans="1:20">
      <c r="B15" s="44">
        <v>11</v>
      </c>
      <c r="C15" s="550" t="s">
        <v>52</v>
      </c>
      <c r="D15" s="29"/>
      <c r="E15" s="29"/>
      <c r="F15" s="29"/>
      <c r="G15" s="29"/>
      <c r="H15" s="29"/>
      <c r="I15" s="29"/>
      <c r="J15" s="29"/>
      <c r="K15" s="29"/>
      <c r="L15" s="29"/>
      <c r="M15" s="29"/>
      <c r="N15" s="29"/>
      <c r="O15" s="29"/>
      <c r="P15" s="29"/>
      <c r="Q15" s="29"/>
      <c r="R15" s="29"/>
      <c r="S15" s="29"/>
      <c r="T15" s="29">
        <v>0</v>
      </c>
    </row>
    <row r="16" spans="1:20">
      <c r="B16" s="44">
        <v>12</v>
      </c>
      <c r="C16" s="550" t="s">
        <v>27</v>
      </c>
      <c r="D16" s="29"/>
      <c r="E16" s="29"/>
      <c r="F16" s="29"/>
      <c r="G16" s="29"/>
      <c r="H16" s="29"/>
      <c r="I16" s="29"/>
      <c r="J16" s="29"/>
      <c r="K16" s="29"/>
      <c r="L16" s="29"/>
      <c r="M16" s="29"/>
      <c r="N16" s="29"/>
      <c r="O16" s="29"/>
      <c r="P16" s="29"/>
      <c r="Q16" s="29"/>
      <c r="R16" s="29"/>
      <c r="S16" s="29"/>
      <c r="T16" s="29"/>
    </row>
    <row r="17" spans="2:20" ht="24">
      <c r="B17" s="44">
        <v>13</v>
      </c>
      <c r="C17" s="550" t="s">
        <v>53</v>
      </c>
      <c r="D17" s="29"/>
      <c r="E17" s="29"/>
      <c r="F17" s="29"/>
      <c r="G17" s="29"/>
      <c r="H17" s="29"/>
      <c r="I17" s="29"/>
      <c r="J17" s="29"/>
      <c r="K17" s="29"/>
      <c r="L17" s="29"/>
      <c r="M17" s="29"/>
      <c r="N17" s="29"/>
      <c r="O17" s="29"/>
      <c r="P17" s="29"/>
      <c r="Q17" s="29"/>
      <c r="R17" s="29"/>
      <c r="S17" s="29"/>
      <c r="T17" s="29"/>
    </row>
    <row r="18" spans="2:20">
      <c r="B18" s="44">
        <v>14</v>
      </c>
      <c r="C18" s="550" t="s">
        <v>54</v>
      </c>
      <c r="D18" s="29"/>
      <c r="E18" s="29"/>
      <c r="F18" s="29"/>
      <c r="G18" s="29"/>
      <c r="H18" s="29"/>
      <c r="I18" s="29"/>
      <c r="J18" s="29"/>
      <c r="K18" s="29"/>
      <c r="L18" s="29"/>
      <c r="M18" s="29"/>
      <c r="N18" s="29"/>
      <c r="O18" s="29"/>
      <c r="P18" s="29"/>
      <c r="Q18" s="29"/>
      <c r="R18" s="29"/>
      <c r="S18" s="29"/>
      <c r="T18" s="29"/>
    </row>
    <row r="19" spans="2:20">
      <c r="B19" s="44">
        <v>15</v>
      </c>
      <c r="C19" s="550" t="s">
        <v>21</v>
      </c>
      <c r="D19" s="29"/>
      <c r="E19" s="29"/>
      <c r="F19" s="29"/>
      <c r="G19" s="29"/>
      <c r="H19" s="29"/>
      <c r="I19" s="29"/>
      <c r="J19" s="29"/>
      <c r="K19" s="29"/>
      <c r="L19" s="29"/>
      <c r="M19" s="29">
        <v>592</v>
      </c>
      <c r="N19" s="29"/>
      <c r="O19" s="29">
        <v>1189</v>
      </c>
      <c r="P19" s="29"/>
      <c r="Q19" s="29"/>
      <c r="R19" s="29"/>
      <c r="S19" s="29">
        <f>SUM(D19:R19)</f>
        <v>1781</v>
      </c>
      <c r="T19" s="29">
        <f>+S19</f>
        <v>1781</v>
      </c>
    </row>
    <row r="20" spans="2:20">
      <c r="B20" s="44">
        <v>16</v>
      </c>
      <c r="C20" s="550" t="s">
        <v>55</v>
      </c>
      <c r="D20" s="29">
        <v>176</v>
      </c>
      <c r="E20" s="29"/>
      <c r="F20" s="29"/>
      <c r="G20" s="29"/>
      <c r="H20" s="29"/>
      <c r="I20" s="29"/>
      <c r="J20" s="29"/>
      <c r="K20" s="29"/>
      <c r="L20" s="29"/>
      <c r="M20" s="29">
        <v>2067</v>
      </c>
      <c r="N20" s="29"/>
      <c r="O20" s="29">
        <v>70</v>
      </c>
      <c r="P20" s="29"/>
      <c r="Q20" s="29"/>
      <c r="R20" s="29"/>
      <c r="S20" s="29">
        <f>SUM(D20:R20)</f>
        <v>2313</v>
      </c>
      <c r="T20" s="29">
        <f>+S20</f>
        <v>2313</v>
      </c>
    </row>
    <row r="21" spans="2:20" ht="13.5" thickBot="1">
      <c r="B21" s="52">
        <v>17</v>
      </c>
      <c r="C21" s="19" t="s">
        <v>4</v>
      </c>
      <c r="D21" s="31">
        <f>SUM(D5:D20)</f>
        <v>29012.3</v>
      </c>
      <c r="E21" s="31">
        <f t="shared" ref="E21:T21" si="0">SUM(E5:E20)</f>
        <v>0</v>
      </c>
      <c r="F21" s="31">
        <f t="shared" si="0"/>
        <v>0</v>
      </c>
      <c r="G21" s="31">
        <f t="shared" si="0"/>
        <v>0</v>
      </c>
      <c r="H21" s="31">
        <f t="shared" si="0"/>
        <v>1733.4</v>
      </c>
      <c r="I21" s="31">
        <f t="shared" si="0"/>
        <v>51</v>
      </c>
      <c r="J21" s="31">
        <f t="shared" si="0"/>
        <v>174</v>
      </c>
      <c r="K21" s="31">
        <f t="shared" si="0"/>
        <v>0</v>
      </c>
      <c r="L21" s="31">
        <f t="shared" si="0"/>
        <v>1196</v>
      </c>
      <c r="M21" s="31">
        <f t="shared" si="0"/>
        <v>3273</v>
      </c>
      <c r="N21" s="31">
        <f t="shared" si="0"/>
        <v>58</v>
      </c>
      <c r="O21" s="31">
        <f t="shared" si="0"/>
        <v>1259</v>
      </c>
      <c r="P21" s="31">
        <f t="shared" si="0"/>
        <v>0</v>
      </c>
      <c r="Q21" s="31">
        <f t="shared" si="0"/>
        <v>0</v>
      </c>
      <c r="R21" s="31">
        <f t="shared" si="0"/>
        <v>0</v>
      </c>
      <c r="S21" s="31">
        <f t="shared" si="0"/>
        <v>36756.699999999997</v>
      </c>
      <c r="T21" s="31">
        <f t="shared" si="0"/>
        <v>7941.7</v>
      </c>
    </row>
    <row r="22" spans="2:20">
      <c r="B22" s="28"/>
      <c r="C22" s="28"/>
      <c r="D22" s="28"/>
      <c r="E22" s="28"/>
      <c r="F22" s="28"/>
      <c r="G22" s="28"/>
      <c r="H22" s="28"/>
      <c r="I22" s="28"/>
      <c r="J22" s="28"/>
      <c r="K22" s="28"/>
      <c r="L22" s="28"/>
    </row>
    <row r="23" spans="2:20">
      <c r="B23" s="28"/>
      <c r="C23" s="28"/>
      <c r="D23" s="28"/>
      <c r="E23" s="28"/>
      <c r="F23" s="28"/>
      <c r="G23" s="28"/>
      <c r="H23" s="28"/>
      <c r="I23" s="28"/>
      <c r="J23" s="28"/>
      <c r="K23" s="28"/>
      <c r="L23" s="28"/>
    </row>
    <row r="24" spans="2:20">
      <c r="B24" s="28"/>
      <c r="C24" s="28" t="s">
        <v>2</v>
      </c>
      <c r="D24" s="28"/>
      <c r="E24" s="28"/>
      <c r="F24" s="28"/>
      <c r="G24" s="28"/>
      <c r="H24" s="28"/>
      <c r="I24" s="28"/>
      <c r="J24" s="28"/>
      <c r="K24" s="28"/>
      <c r="L24" s="28"/>
    </row>
  </sheetData>
  <mergeCells count="4">
    <mergeCell ref="S3:S4"/>
    <mergeCell ref="T3:T4"/>
    <mergeCell ref="B2:J2"/>
    <mergeCell ref="D3:R3"/>
  </mergeCells>
  <pageMargins left="0.7" right="0.7" top="0.75" bottom="0.75" header="0.3" footer="0.3"/>
  <ignoredErrors>
    <ignoredError sqref="D21 E21:Q21" formulaRange="1"/>
  </ignoredErrors>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46"/>
  <dimension ref="A1:R90"/>
  <sheetViews>
    <sheetView workbookViewId="0">
      <selection activeCell="O86" sqref="B3:O86"/>
    </sheetView>
  </sheetViews>
  <sheetFormatPr defaultColWidth="9.140625" defaultRowHeight="12.75"/>
  <cols>
    <col min="1" max="1" width="3.7109375" style="26" customWidth="1"/>
    <col min="2" max="2" width="31.5703125" style="26" customWidth="1"/>
    <col min="3" max="3" width="19.5703125" style="26" customWidth="1"/>
    <col min="4" max="15" width="13.7109375" style="26" customWidth="1"/>
    <col min="16" max="16384" width="9.140625" style="26"/>
  </cols>
  <sheetData>
    <row r="1" spans="1:16" ht="21" customHeight="1">
      <c r="A1" s="15"/>
      <c r="B1" s="15"/>
      <c r="C1" s="15"/>
      <c r="D1" s="15"/>
      <c r="E1" s="15"/>
      <c r="F1" s="15"/>
      <c r="G1" s="15"/>
      <c r="H1" s="15"/>
    </row>
    <row r="2" spans="1:16" ht="48" customHeight="1">
      <c r="A2" s="25"/>
      <c r="B2" s="558" t="s">
        <v>741</v>
      </c>
      <c r="C2" s="558"/>
      <c r="D2" s="558"/>
      <c r="E2" s="558"/>
      <c r="F2" s="558"/>
      <c r="G2" s="558"/>
      <c r="H2" s="558"/>
      <c r="I2" s="558"/>
    </row>
    <row r="3" spans="1:16" ht="60">
      <c r="A3" s="49"/>
      <c r="B3" s="672" t="s">
        <v>1259</v>
      </c>
      <c r="C3" s="198" t="s">
        <v>110</v>
      </c>
      <c r="D3" s="548" t="s">
        <v>730</v>
      </c>
      <c r="E3" s="548" t="s">
        <v>731</v>
      </c>
      <c r="F3" s="548" t="s">
        <v>729</v>
      </c>
      <c r="G3" s="74" t="s">
        <v>728</v>
      </c>
      <c r="H3" s="548" t="s">
        <v>504</v>
      </c>
      <c r="I3" s="548" t="s">
        <v>1488</v>
      </c>
      <c r="J3" s="548" t="s">
        <v>505</v>
      </c>
      <c r="K3" s="548" t="s">
        <v>506</v>
      </c>
      <c r="L3" s="548" t="s">
        <v>727</v>
      </c>
      <c r="M3" s="548" t="s">
        <v>726</v>
      </c>
      <c r="N3" s="548" t="s">
        <v>725</v>
      </c>
      <c r="O3" s="548" t="s">
        <v>61</v>
      </c>
    </row>
    <row r="4" spans="1:16">
      <c r="A4" s="39"/>
      <c r="B4" s="42" t="s">
        <v>59</v>
      </c>
      <c r="C4" s="679"/>
      <c r="D4" s="71"/>
      <c r="E4" s="68"/>
      <c r="F4" s="68"/>
      <c r="G4" s="68"/>
      <c r="H4" s="68"/>
      <c r="I4" s="68"/>
      <c r="J4" s="68"/>
      <c r="K4" s="68"/>
      <c r="L4" s="68"/>
      <c r="M4" s="68"/>
      <c r="N4" s="68"/>
      <c r="O4" s="68"/>
      <c r="P4" s="28"/>
    </row>
    <row r="5" spans="1:16">
      <c r="A5" s="39"/>
      <c r="B5" s="22"/>
      <c r="C5" s="550" t="s">
        <v>63</v>
      </c>
      <c r="D5" s="29">
        <v>5515.3837584900375</v>
      </c>
      <c r="E5" s="29">
        <v>4247.2989204300102</v>
      </c>
      <c r="F5" s="61">
        <v>0.9955734440565116</v>
      </c>
      <c r="G5" s="29">
        <v>6381.7056232400082</v>
      </c>
      <c r="H5" s="61">
        <v>3.8868232075633697E-4</v>
      </c>
      <c r="I5" s="29">
        <v>30973</v>
      </c>
      <c r="J5" s="61">
        <v>0.77723012290681426</v>
      </c>
      <c r="K5" s="29">
        <v>0</v>
      </c>
      <c r="L5" s="29">
        <v>588.96522079000169</v>
      </c>
      <c r="M5" s="61">
        <v>9.2289625307251724E-2</v>
      </c>
      <c r="N5" s="29">
        <v>1.9252217900000017</v>
      </c>
      <c r="O5" s="71"/>
      <c r="P5" s="28"/>
    </row>
    <row r="6" spans="1:16">
      <c r="A6" s="39"/>
      <c r="B6" s="22"/>
      <c r="C6" s="251" t="s">
        <v>732</v>
      </c>
      <c r="D6" s="29">
        <v>5193.5970651900298</v>
      </c>
      <c r="E6" s="29">
        <v>4077.5495824300101</v>
      </c>
      <c r="F6" s="61">
        <v>0.9953891655024838</v>
      </c>
      <c r="G6" s="29">
        <v>6043.0604668699998</v>
      </c>
      <c r="H6" s="61">
        <v>3.4079766217263188E-4</v>
      </c>
      <c r="I6" s="29">
        <v>29656</v>
      </c>
      <c r="J6" s="61">
        <v>0.77771774572399033</v>
      </c>
      <c r="K6" s="29">
        <v>0</v>
      </c>
      <c r="L6" s="29">
        <v>512.34135255000115</v>
      </c>
      <c r="M6" s="61">
        <v>8.4781768337222688E-2</v>
      </c>
      <c r="N6" s="29">
        <v>1.6020804500000041</v>
      </c>
      <c r="O6" s="71"/>
      <c r="P6" s="28"/>
    </row>
    <row r="7" spans="1:16">
      <c r="A7" s="39"/>
      <c r="B7" s="22"/>
      <c r="C7" s="251" t="s">
        <v>733</v>
      </c>
      <c r="D7" s="29">
        <v>321.78669330000031</v>
      </c>
      <c r="E7" s="29">
        <v>169.74933799999999</v>
      </c>
      <c r="F7" s="61">
        <v>1</v>
      </c>
      <c r="G7" s="29">
        <v>338.64515637000017</v>
      </c>
      <c r="H7" s="61">
        <v>1.2431752370542243E-3</v>
      </c>
      <c r="I7" s="29">
        <v>1317</v>
      </c>
      <c r="J7" s="61">
        <v>0.7685285835114275</v>
      </c>
      <c r="K7" s="29">
        <v>0</v>
      </c>
      <c r="L7" s="29">
        <v>76.623868239999936</v>
      </c>
      <c r="M7" s="61">
        <v>0.22626595065272834</v>
      </c>
      <c r="N7" s="29">
        <v>0.3231413399999995</v>
      </c>
      <c r="O7" s="71"/>
      <c r="P7" s="28"/>
    </row>
    <row r="8" spans="1:16">
      <c r="A8" s="38"/>
      <c r="B8" s="42"/>
      <c r="C8" s="550" t="s">
        <v>64</v>
      </c>
      <c r="D8" s="29">
        <v>317.4243738899998</v>
      </c>
      <c r="E8" s="29">
        <v>177.22618233999987</v>
      </c>
      <c r="F8" s="61">
        <v>0.99992905139729371</v>
      </c>
      <c r="G8" s="29">
        <v>333.93585101999997</v>
      </c>
      <c r="H8" s="61">
        <v>1.8955828525908643E-3</v>
      </c>
      <c r="I8" s="29">
        <v>1419</v>
      </c>
      <c r="J8" s="61">
        <v>0.7675198809149506</v>
      </c>
      <c r="K8" s="29">
        <v>0</v>
      </c>
      <c r="L8" s="29">
        <v>102.37129795999999</v>
      </c>
      <c r="M8" s="61">
        <v>0.30655977082816666</v>
      </c>
      <c r="N8" s="29">
        <v>0.48540006000000047</v>
      </c>
      <c r="O8" s="71"/>
      <c r="P8" s="28"/>
    </row>
    <row r="9" spans="1:16">
      <c r="A9" s="39"/>
      <c r="B9" s="22"/>
      <c r="C9" s="550" t="s">
        <v>65</v>
      </c>
      <c r="D9" s="29">
        <v>314.5721594500003</v>
      </c>
      <c r="E9" s="29">
        <v>133.01514263000004</v>
      </c>
      <c r="F9" s="61">
        <v>0.99998777928611837</v>
      </c>
      <c r="G9" s="29">
        <v>331.58471869000005</v>
      </c>
      <c r="H9" s="61">
        <v>3.3420565820298218E-3</v>
      </c>
      <c r="I9" s="29">
        <v>1361</v>
      </c>
      <c r="J9" s="61">
        <v>0.77265421845109972</v>
      </c>
      <c r="K9" s="29">
        <v>0</v>
      </c>
      <c r="L9" s="29">
        <v>152.96627385000008</v>
      </c>
      <c r="M9" s="61">
        <v>0.4613188281243108</v>
      </c>
      <c r="N9" s="29">
        <v>0.85267813000000015</v>
      </c>
      <c r="O9" s="71"/>
      <c r="P9" s="28"/>
    </row>
    <row r="10" spans="1:16">
      <c r="B10" s="28"/>
      <c r="C10" s="550" t="s">
        <v>66</v>
      </c>
      <c r="D10" s="29">
        <v>67.834076259999975</v>
      </c>
      <c r="E10" s="29">
        <v>33.79068474999999</v>
      </c>
      <c r="F10" s="61">
        <v>1</v>
      </c>
      <c r="G10" s="29">
        <v>72.753748990000005</v>
      </c>
      <c r="H10" s="61">
        <v>6.121383005136735E-3</v>
      </c>
      <c r="I10" s="29">
        <v>327</v>
      </c>
      <c r="J10" s="61">
        <v>0.75174914035523888</v>
      </c>
      <c r="K10" s="29">
        <v>0</v>
      </c>
      <c r="L10" s="29">
        <v>48.915456420000005</v>
      </c>
      <c r="M10" s="61">
        <v>0.67234276032597884</v>
      </c>
      <c r="N10" s="29">
        <v>0.33519635000000003</v>
      </c>
      <c r="O10" s="71"/>
      <c r="P10" s="28"/>
    </row>
    <row r="11" spans="1:16">
      <c r="B11" s="28"/>
      <c r="C11" s="550" t="s">
        <v>67</v>
      </c>
      <c r="D11" s="29">
        <v>247.7497783699996</v>
      </c>
      <c r="E11" s="29">
        <v>141.45152292999995</v>
      </c>
      <c r="F11" s="61">
        <v>0.99942852181209829</v>
      </c>
      <c r="G11" s="29">
        <v>246.87036894000019</v>
      </c>
      <c r="H11" s="61">
        <v>1.2059408168502067E-2</v>
      </c>
      <c r="I11" s="29">
        <v>1534</v>
      </c>
      <c r="J11" s="61">
        <v>0.7689783656055863</v>
      </c>
      <c r="K11" s="29">
        <v>0</v>
      </c>
      <c r="L11" s="29">
        <v>266.13557124000027</v>
      </c>
      <c r="M11" s="61">
        <v>1.0780377263691876</v>
      </c>
      <c r="N11" s="29">
        <v>2.2856279600000016</v>
      </c>
      <c r="O11" s="71"/>
      <c r="P11" s="28"/>
    </row>
    <row r="12" spans="1:16">
      <c r="B12" s="28"/>
      <c r="C12" s="251" t="s">
        <v>734</v>
      </c>
      <c r="D12" s="29">
        <v>211.66736897999965</v>
      </c>
      <c r="E12" s="29">
        <v>119.53967319999991</v>
      </c>
      <c r="F12" s="61">
        <v>0.99932376877202322</v>
      </c>
      <c r="G12" s="29">
        <v>212.64467606000005</v>
      </c>
      <c r="H12" s="61">
        <v>1.0724761128637707E-2</v>
      </c>
      <c r="I12" s="29">
        <v>1295</v>
      </c>
      <c r="J12" s="61">
        <v>0.76923697221722276</v>
      </c>
      <c r="K12" s="29">
        <v>0</v>
      </c>
      <c r="L12" s="29">
        <v>214.82553329000021</v>
      </c>
      <c r="M12" s="61">
        <v>1.0102558750607271</v>
      </c>
      <c r="N12" s="29">
        <v>1.7501416400000012</v>
      </c>
      <c r="O12" s="71"/>
      <c r="P12" s="28"/>
    </row>
    <row r="13" spans="1:16">
      <c r="B13" s="28"/>
      <c r="C13" s="251" t="s">
        <v>735</v>
      </c>
      <c r="D13" s="29">
        <v>36.082409389999974</v>
      </c>
      <c r="E13" s="29">
        <v>21.91184973</v>
      </c>
      <c r="F13" s="61">
        <v>1</v>
      </c>
      <c r="G13" s="29">
        <v>34.225692880000011</v>
      </c>
      <c r="H13" s="61">
        <v>2.0351587626824676E-2</v>
      </c>
      <c r="I13" s="29">
        <v>239</v>
      </c>
      <c r="J13" s="61">
        <v>0.76737163935606423</v>
      </c>
      <c r="K13" s="29">
        <v>0</v>
      </c>
      <c r="L13" s="29">
        <v>51.310037950000037</v>
      </c>
      <c r="M13" s="61">
        <v>1.4991672522131281</v>
      </c>
      <c r="N13" s="29">
        <v>0.53548631999999974</v>
      </c>
      <c r="O13" s="71"/>
      <c r="P13" s="28"/>
    </row>
    <row r="14" spans="1:16">
      <c r="B14" s="28"/>
      <c r="C14" s="550" t="s">
        <v>68</v>
      </c>
      <c r="D14" s="29">
        <v>344.67963947999965</v>
      </c>
      <c r="E14" s="29">
        <v>102.62530659999992</v>
      </c>
      <c r="F14" s="61">
        <v>1</v>
      </c>
      <c r="G14" s="29">
        <v>308.44090787999949</v>
      </c>
      <c r="H14" s="61">
        <v>7.5156983750130718E-2</v>
      </c>
      <c r="I14" s="29">
        <v>1852</v>
      </c>
      <c r="J14" s="61">
        <v>0.78158313708824734</v>
      </c>
      <c r="K14" s="29">
        <v>0</v>
      </c>
      <c r="L14" s="29">
        <v>1000.4839358900014</v>
      </c>
      <c r="M14" s="61">
        <v>3.2436810757905201</v>
      </c>
      <c r="N14" s="29">
        <v>18.157481260000015</v>
      </c>
      <c r="O14" s="71"/>
      <c r="P14" s="28"/>
    </row>
    <row r="15" spans="1:16">
      <c r="B15" s="28"/>
      <c r="C15" s="251" t="s">
        <v>736</v>
      </c>
      <c r="D15" s="29">
        <v>33.631992929999981</v>
      </c>
      <c r="E15" s="29">
        <v>14.345650819999994</v>
      </c>
      <c r="F15" s="61">
        <v>1</v>
      </c>
      <c r="G15" s="29">
        <v>34.097016769999996</v>
      </c>
      <c r="H15" s="61">
        <v>3.6843541753407462E-2</v>
      </c>
      <c r="I15" s="29">
        <v>166</v>
      </c>
      <c r="J15" s="61">
        <v>0.7428280707414967</v>
      </c>
      <c r="K15" s="29">
        <v>0</v>
      </c>
      <c r="L15" s="29">
        <v>67.539923550000012</v>
      </c>
      <c r="M15" s="61">
        <v>1.9808162105672689</v>
      </c>
      <c r="N15" s="29">
        <v>0.93465805999999974</v>
      </c>
      <c r="O15" s="71"/>
      <c r="P15" s="28"/>
    </row>
    <row r="16" spans="1:16">
      <c r="B16" s="28"/>
      <c r="C16" s="251" t="s">
        <v>737</v>
      </c>
      <c r="D16" s="29">
        <v>311.04764654999985</v>
      </c>
      <c r="E16" s="29">
        <v>88.279655779999999</v>
      </c>
      <c r="F16" s="61">
        <v>1</v>
      </c>
      <c r="G16" s="29">
        <v>274.34389110999973</v>
      </c>
      <c r="H16" s="61">
        <v>7.9918795901270961E-2</v>
      </c>
      <c r="I16" s="29">
        <v>1686</v>
      </c>
      <c r="J16" s="61">
        <v>0.78639983682156667</v>
      </c>
      <c r="K16" s="29">
        <v>0</v>
      </c>
      <c r="L16" s="29">
        <v>932.94401234000134</v>
      </c>
      <c r="M16" s="61">
        <v>3.4006370929758818</v>
      </c>
      <c r="N16" s="29">
        <v>17.222823200000004</v>
      </c>
      <c r="O16" s="71"/>
      <c r="P16" s="28"/>
    </row>
    <row r="17" spans="2:16">
      <c r="B17" s="28"/>
      <c r="C17" s="550" t="s">
        <v>69</v>
      </c>
      <c r="D17" s="29">
        <v>10.759459779999998</v>
      </c>
      <c r="E17" s="29">
        <v>6.7203385500000001</v>
      </c>
      <c r="F17" s="61">
        <v>1</v>
      </c>
      <c r="G17" s="29">
        <v>9.9064219199999979</v>
      </c>
      <c r="H17" s="61">
        <v>0.1564320394816538</v>
      </c>
      <c r="I17" s="29">
        <v>85</v>
      </c>
      <c r="J17" s="61">
        <v>0.74825351849802313</v>
      </c>
      <c r="K17" s="29">
        <v>0</v>
      </c>
      <c r="L17" s="29">
        <v>33.064528340000003</v>
      </c>
      <c r="M17" s="61">
        <v>3.3376862611965157</v>
      </c>
      <c r="N17" s="29">
        <v>1.1604798699999996</v>
      </c>
      <c r="O17" s="71"/>
      <c r="P17" s="28"/>
    </row>
    <row r="18" spans="2:16">
      <c r="B18" s="28"/>
      <c r="C18" s="251" t="s">
        <v>738</v>
      </c>
      <c r="D18" s="29">
        <v>10.51080966</v>
      </c>
      <c r="E18" s="29">
        <v>6.1189993499999993</v>
      </c>
      <c r="F18" s="61">
        <v>1</v>
      </c>
      <c r="G18" s="29">
        <v>9.2597502299999981</v>
      </c>
      <c r="H18" s="61">
        <v>0.14750431019636159</v>
      </c>
      <c r="I18" s="29">
        <v>83</v>
      </c>
      <c r="J18" s="61">
        <v>0.74845528032757869</v>
      </c>
      <c r="K18" s="29">
        <v>0</v>
      </c>
      <c r="L18" s="29">
        <v>30.791309949999999</v>
      </c>
      <c r="M18" s="61">
        <v>3.3252851518868671</v>
      </c>
      <c r="N18" s="29">
        <v>1.0234606099999997</v>
      </c>
      <c r="O18" s="71"/>
      <c r="P18" s="28"/>
    </row>
    <row r="19" spans="2:16">
      <c r="B19" s="28"/>
      <c r="C19" s="251" t="s">
        <v>739</v>
      </c>
      <c r="D19" s="29">
        <v>0.24865012</v>
      </c>
      <c r="E19" s="29">
        <v>0.60133919999999996</v>
      </c>
      <c r="F19" s="61">
        <v>1</v>
      </c>
      <c r="G19" s="29">
        <v>0.64667169000000002</v>
      </c>
      <c r="H19" s="61">
        <v>0.28426899999999999</v>
      </c>
      <c r="I19" s="29">
        <v>2</v>
      </c>
      <c r="J19" s="61">
        <v>0.74536447267071493</v>
      </c>
      <c r="K19" s="29">
        <v>0</v>
      </c>
      <c r="L19" s="29">
        <v>2.2732183899999998</v>
      </c>
      <c r="M19" s="61">
        <v>3.5152588634272819</v>
      </c>
      <c r="N19" s="29">
        <v>0.13701926</v>
      </c>
      <c r="O19" s="71"/>
      <c r="P19" s="28"/>
    </row>
    <row r="20" spans="2:16">
      <c r="B20" s="28"/>
      <c r="C20" s="251" t="s">
        <v>740</v>
      </c>
      <c r="D20" s="29" t="s">
        <v>863</v>
      </c>
      <c r="E20" s="29" t="s">
        <v>863</v>
      </c>
      <c r="F20" s="61"/>
      <c r="G20" s="29"/>
      <c r="H20" s="61"/>
      <c r="I20" s="29"/>
      <c r="J20" s="61"/>
      <c r="K20" s="29"/>
      <c r="L20" s="29"/>
      <c r="M20" s="61"/>
      <c r="N20" s="29" t="s">
        <v>863</v>
      </c>
      <c r="O20" s="71"/>
      <c r="P20" s="28"/>
    </row>
    <row r="21" spans="2:16">
      <c r="B21" s="28"/>
      <c r="C21" s="550" t="s">
        <v>70</v>
      </c>
      <c r="D21" s="29">
        <v>50.238091450000013</v>
      </c>
      <c r="E21" s="29">
        <v>15.054785339999997</v>
      </c>
      <c r="F21" s="61">
        <v>1</v>
      </c>
      <c r="G21" s="29">
        <v>42.043782030000003</v>
      </c>
      <c r="H21" s="61">
        <v>1</v>
      </c>
      <c r="I21" s="29">
        <v>251</v>
      </c>
      <c r="J21" s="61">
        <v>0.47739027491489094</v>
      </c>
      <c r="K21" s="29">
        <v>0</v>
      </c>
      <c r="L21" s="29">
        <v>340.80470046999994</v>
      </c>
      <c r="M21" s="61">
        <v>8.1059477529119892</v>
      </c>
      <c r="N21" s="29">
        <v>20.07127873</v>
      </c>
      <c r="O21" s="71"/>
      <c r="P21" s="28"/>
    </row>
    <row r="22" spans="2:16" s="53" customFormat="1" ht="13.5" thickBot="1">
      <c r="B22" s="30"/>
      <c r="C22" s="19" t="s">
        <v>62</v>
      </c>
      <c r="D22" s="31">
        <v>6868.6413371700364</v>
      </c>
      <c r="E22" s="31">
        <v>4857.1828835700089</v>
      </c>
      <c r="F22" s="62">
        <v>0.99610969101165225</v>
      </c>
      <c r="G22" s="31">
        <v>7727.2414227100071</v>
      </c>
      <c r="H22" s="62">
        <v>9.6307396480037159E-3</v>
      </c>
      <c r="I22" s="31">
        <v>37802</v>
      </c>
      <c r="J22" s="62">
        <v>0.77461578019076716</v>
      </c>
      <c r="K22" s="31">
        <v>0</v>
      </c>
      <c r="L22" s="31">
        <v>2533.706984960003</v>
      </c>
      <c r="M22" s="62">
        <v>0.32789282052370816</v>
      </c>
      <c r="N22" s="31">
        <v>45.27336415000002</v>
      </c>
      <c r="O22" s="31">
        <v>218.47387297000003</v>
      </c>
      <c r="P22" s="56"/>
    </row>
    <row r="23" spans="2:16">
      <c r="B23" s="28"/>
      <c r="C23" s="28"/>
      <c r="D23" s="28"/>
      <c r="E23" s="28"/>
      <c r="F23" s="28"/>
      <c r="G23" s="28"/>
      <c r="H23" s="28"/>
      <c r="I23" s="28"/>
      <c r="J23" s="28"/>
      <c r="K23" s="28"/>
      <c r="L23" s="28"/>
      <c r="M23" s="28"/>
      <c r="N23" s="28"/>
      <c r="O23" s="28"/>
      <c r="P23" s="28"/>
    </row>
    <row r="24" spans="2:16" ht="60">
      <c r="B24" s="672" t="s">
        <v>1259</v>
      </c>
      <c r="C24" s="198" t="s">
        <v>110</v>
      </c>
      <c r="D24" s="548" t="s">
        <v>730</v>
      </c>
      <c r="E24" s="548" t="s">
        <v>731</v>
      </c>
      <c r="F24" s="548" t="s">
        <v>729</v>
      </c>
      <c r="G24" s="74" t="s">
        <v>728</v>
      </c>
      <c r="H24" s="548" t="s">
        <v>504</v>
      </c>
      <c r="I24" s="548" t="s">
        <v>1488</v>
      </c>
      <c r="J24" s="548" t="s">
        <v>505</v>
      </c>
      <c r="K24" s="548" t="s">
        <v>506</v>
      </c>
      <c r="L24" s="548" t="s">
        <v>727</v>
      </c>
      <c r="M24" s="548" t="s">
        <v>726</v>
      </c>
      <c r="N24" s="548" t="s">
        <v>725</v>
      </c>
      <c r="O24" s="548" t="s">
        <v>61</v>
      </c>
      <c r="P24" s="28"/>
    </row>
    <row r="25" spans="2:16">
      <c r="B25" s="42" t="s">
        <v>71</v>
      </c>
      <c r="C25" s="679"/>
      <c r="D25" s="71"/>
      <c r="E25" s="68"/>
      <c r="F25" s="68"/>
      <c r="G25" s="68"/>
      <c r="H25" s="68"/>
      <c r="I25" s="68"/>
      <c r="J25" s="68"/>
      <c r="K25" s="68"/>
      <c r="L25" s="68"/>
      <c r="M25" s="68"/>
      <c r="N25" s="68"/>
      <c r="O25" s="68"/>
      <c r="P25" s="28"/>
    </row>
    <row r="26" spans="2:16">
      <c r="B26" s="22"/>
      <c r="C26" s="550" t="s">
        <v>63</v>
      </c>
      <c r="D26" s="29">
        <v>3505.5237954100112</v>
      </c>
      <c r="E26" s="29">
        <v>8233.8663245100215</v>
      </c>
      <c r="F26" s="61">
        <v>0.99850121393235824</v>
      </c>
      <c r="G26" s="29">
        <v>10303.680341300391</v>
      </c>
      <c r="H26" s="61">
        <v>4.0017457444176639E-4</v>
      </c>
      <c r="I26" s="29">
        <v>95913</v>
      </c>
      <c r="J26" s="61">
        <v>0.79393485610798864</v>
      </c>
      <c r="K26" s="29">
        <v>0</v>
      </c>
      <c r="L26" s="29">
        <v>1007.2832434699488</v>
      </c>
      <c r="M26" s="61">
        <v>9.7759558730916851E-2</v>
      </c>
      <c r="N26" s="29">
        <v>3.2621817900000223</v>
      </c>
      <c r="O26" s="71"/>
      <c r="P26" s="28"/>
    </row>
    <row r="27" spans="2:16">
      <c r="B27" s="22"/>
      <c r="C27" s="251" t="s">
        <v>732</v>
      </c>
      <c r="D27" s="29">
        <v>3166.0648810399884</v>
      </c>
      <c r="E27" s="29">
        <v>7937.8065346300327</v>
      </c>
      <c r="F27" s="61">
        <v>0.99844999559181458</v>
      </c>
      <c r="G27" s="29">
        <v>9705.2284429503125</v>
      </c>
      <c r="H27" s="61">
        <v>3.4891370656753697E-4</v>
      </c>
      <c r="I27" s="29">
        <v>90875</v>
      </c>
      <c r="J27" s="61">
        <v>0.79452240969489629</v>
      </c>
      <c r="K27" s="29">
        <v>0</v>
      </c>
      <c r="L27" s="29">
        <v>865.07047326995792</v>
      </c>
      <c r="M27" s="61">
        <v>8.913447822017298E-2</v>
      </c>
      <c r="N27" s="29">
        <v>2.6843863700000248</v>
      </c>
      <c r="O27" s="71"/>
      <c r="P27" s="28"/>
    </row>
    <row r="28" spans="2:16">
      <c r="B28" s="22"/>
      <c r="C28" s="251" t="s">
        <v>733</v>
      </c>
      <c r="D28" s="29">
        <v>339.45891437</v>
      </c>
      <c r="E28" s="29">
        <v>296.05978987999993</v>
      </c>
      <c r="F28" s="61">
        <v>0.99987445437958622</v>
      </c>
      <c r="G28" s="29">
        <v>598.45189834999815</v>
      </c>
      <c r="H28" s="61">
        <v>1.2314835472681102E-3</v>
      </c>
      <c r="I28" s="29">
        <v>5038</v>
      </c>
      <c r="J28" s="61">
        <v>0.78440636802219899</v>
      </c>
      <c r="K28" s="29">
        <v>0</v>
      </c>
      <c r="L28" s="29">
        <v>142.21277020000053</v>
      </c>
      <c r="M28" s="61">
        <v>0.23763442073138671</v>
      </c>
      <c r="N28" s="29">
        <v>0.57779542000000061</v>
      </c>
      <c r="O28" s="71"/>
      <c r="P28" s="28"/>
    </row>
    <row r="29" spans="2:16">
      <c r="B29" s="42"/>
      <c r="C29" s="550" t="s">
        <v>64</v>
      </c>
      <c r="D29" s="29">
        <v>695.37925340999811</v>
      </c>
      <c r="E29" s="29">
        <v>400.8737529199995</v>
      </c>
      <c r="F29" s="61">
        <v>0.99808779476227527</v>
      </c>
      <c r="G29" s="29">
        <v>757.06523574999801</v>
      </c>
      <c r="H29" s="61">
        <v>2.0037880271811968E-3</v>
      </c>
      <c r="I29" s="29">
        <v>5534</v>
      </c>
      <c r="J29" s="61">
        <v>0.78908183164034773</v>
      </c>
      <c r="K29" s="29">
        <v>0</v>
      </c>
      <c r="L29" s="29">
        <v>248.68719707000088</v>
      </c>
      <c r="M29" s="61">
        <v>0.32848846483306715</v>
      </c>
      <c r="N29" s="29">
        <v>1.1977723000000007</v>
      </c>
      <c r="O29" s="71"/>
      <c r="P29" s="28"/>
    </row>
    <row r="30" spans="2:16">
      <c r="B30" s="22"/>
      <c r="C30" s="550" t="s">
        <v>65</v>
      </c>
      <c r="D30" s="29">
        <v>269.97995713000006</v>
      </c>
      <c r="E30" s="29">
        <v>296.79832929000014</v>
      </c>
      <c r="F30" s="61">
        <v>0.99814816312708077</v>
      </c>
      <c r="G30" s="29">
        <v>546.81840349999777</v>
      </c>
      <c r="H30" s="61">
        <v>3.5770144062355316E-3</v>
      </c>
      <c r="I30" s="29">
        <v>4698</v>
      </c>
      <c r="J30" s="61">
        <v>0.77933628479734951</v>
      </c>
      <c r="K30" s="29">
        <v>0</v>
      </c>
      <c r="L30" s="29">
        <v>255.2633698199991</v>
      </c>
      <c r="M30" s="61">
        <v>0.46681561590858228</v>
      </c>
      <c r="N30" s="29">
        <v>1.5211875300000051</v>
      </c>
      <c r="O30" s="71"/>
      <c r="P30" s="28"/>
    </row>
    <row r="31" spans="2:16">
      <c r="B31" s="28"/>
      <c r="C31" s="550" t="s">
        <v>66</v>
      </c>
      <c r="D31" s="29">
        <v>76.733366780000011</v>
      </c>
      <c r="E31" s="29">
        <v>120.3451160799999</v>
      </c>
      <c r="F31" s="61">
        <v>0.99964925531359383</v>
      </c>
      <c r="G31" s="29">
        <v>184.35447839</v>
      </c>
      <c r="H31" s="61">
        <v>6.0257952025785794E-3</v>
      </c>
      <c r="I31" s="29">
        <v>1737</v>
      </c>
      <c r="J31" s="61">
        <v>0.77615828106630835</v>
      </c>
      <c r="K31" s="29">
        <v>0</v>
      </c>
      <c r="L31" s="29">
        <v>113.75230959000005</v>
      </c>
      <c r="M31" s="61">
        <v>0.61703035686151442</v>
      </c>
      <c r="N31" s="29">
        <v>0.86253978000000098</v>
      </c>
      <c r="O31" s="71"/>
      <c r="P31" s="28"/>
    </row>
    <row r="32" spans="2:16">
      <c r="B32" s="28"/>
      <c r="C32" s="550" t="s">
        <v>67</v>
      </c>
      <c r="D32" s="29">
        <v>267.02113871000023</v>
      </c>
      <c r="E32" s="29">
        <v>179.93949890999991</v>
      </c>
      <c r="F32" s="61">
        <v>0.99808563154790031</v>
      </c>
      <c r="G32" s="29">
        <v>411.87925749999727</v>
      </c>
      <c r="H32" s="61">
        <v>1.3415691938066528E-2</v>
      </c>
      <c r="I32" s="29">
        <v>6453</v>
      </c>
      <c r="J32" s="61">
        <v>0.7898415287877889</v>
      </c>
      <c r="K32" s="29">
        <v>0</v>
      </c>
      <c r="L32" s="29">
        <v>367.99421709999996</v>
      </c>
      <c r="M32" s="61">
        <v>0.89345168614130177</v>
      </c>
      <c r="N32" s="29">
        <v>4.3845464399999177</v>
      </c>
      <c r="O32" s="71"/>
      <c r="P32" s="28"/>
    </row>
    <row r="33" spans="2:18">
      <c r="B33" s="28"/>
      <c r="C33" s="251" t="s">
        <v>734</v>
      </c>
      <c r="D33" s="29">
        <v>167.97681188000018</v>
      </c>
      <c r="E33" s="29">
        <v>151.30127022999994</v>
      </c>
      <c r="F33" s="61">
        <v>0.99772328084571738</v>
      </c>
      <c r="G33" s="29">
        <v>287.5276263299998</v>
      </c>
      <c r="H33" s="61">
        <v>1.0695051417405026E-2</v>
      </c>
      <c r="I33" s="29">
        <v>4988</v>
      </c>
      <c r="J33" s="61">
        <v>0.78127331407170841</v>
      </c>
      <c r="K33" s="29">
        <v>0</v>
      </c>
      <c r="L33" s="29">
        <v>235.80326760000017</v>
      </c>
      <c r="M33" s="61">
        <v>0.82010647327977171</v>
      </c>
      <c r="N33" s="29">
        <v>2.4026538399999886</v>
      </c>
      <c r="O33" s="71"/>
      <c r="P33" s="28"/>
    </row>
    <row r="34" spans="2:18">
      <c r="B34" s="28"/>
      <c r="C34" s="251" t="s">
        <v>735</v>
      </c>
      <c r="D34" s="29">
        <v>99.04432682999996</v>
      </c>
      <c r="E34" s="29">
        <v>28.638228679999994</v>
      </c>
      <c r="F34" s="61">
        <v>1</v>
      </c>
      <c r="G34" s="29">
        <v>124.35163117000006</v>
      </c>
      <c r="H34" s="61">
        <v>1.9706395997537676E-2</v>
      </c>
      <c r="I34" s="29">
        <v>1465</v>
      </c>
      <c r="J34" s="61">
        <v>0.80965307782834961</v>
      </c>
      <c r="K34" s="29">
        <v>0</v>
      </c>
      <c r="L34" s="29">
        <v>132.19094949999985</v>
      </c>
      <c r="M34" s="61">
        <v>1.0630415399962281</v>
      </c>
      <c r="N34" s="29">
        <v>1.9818926000000061</v>
      </c>
      <c r="O34" s="71"/>
      <c r="P34" s="28"/>
    </row>
    <row r="35" spans="2:18">
      <c r="B35" s="28"/>
      <c r="C35" s="550" t="s">
        <v>68</v>
      </c>
      <c r="D35" s="29">
        <v>197.90231830999963</v>
      </c>
      <c r="E35" s="29">
        <v>86.053818959999973</v>
      </c>
      <c r="F35" s="61">
        <v>0.99996221434400834</v>
      </c>
      <c r="G35" s="29">
        <v>272.56953644000009</v>
      </c>
      <c r="H35" s="61">
        <v>7.0133638441805105E-2</v>
      </c>
      <c r="I35" s="29">
        <v>7679</v>
      </c>
      <c r="J35" s="61">
        <v>0.80104091131874511</v>
      </c>
      <c r="K35" s="29">
        <v>0</v>
      </c>
      <c r="L35" s="29">
        <v>350.62910446999757</v>
      </c>
      <c r="M35" s="61">
        <v>1.2863840510187772</v>
      </c>
      <c r="N35" s="29">
        <v>15.340038329999933</v>
      </c>
      <c r="O35" s="71"/>
      <c r="P35" s="28"/>
    </row>
    <row r="36" spans="2:18">
      <c r="B36" s="28"/>
      <c r="C36" s="251" t="s">
        <v>736</v>
      </c>
      <c r="D36" s="29">
        <v>30.985396569999981</v>
      </c>
      <c r="E36" s="29">
        <v>28.495533460000004</v>
      </c>
      <c r="F36" s="61">
        <v>1</v>
      </c>
      <c r="G36" s="29">
        <v>55.121736449999979</v>
      </c>
      <c r="H36" s="61">
        <v>3.8107297625390578E-2</v>
      </c>
      <c r="I36" s="29">
        <v>1262</v>
      </c>
      <c r="J36" s="61">
        <v>0.76998440744365593</v>
      </c>
      <c r="K36" s="29">
        <v>0</v>
      </c>
      <c r="L36" s="29">
        <v>58.604002419999972</v>
      </c>
      <c r="M36" s="61">
        <v>1.063174097810919</v>
      </c>
      <c r="N36" s="29">
        <v>1.6180640400000028</v>
      </c>
      <c r="O36" s="71"/>
      <c r="P36" s="28"/>
    </row>
    <row r="37" spans="2:18">
      <c r="B37" s="28"/>
      <c r="C37" s="251" t="s">
        <v>737</v>
      </c>
      <c r="D37" s="29">
        <v>166.91692174000011</v>
      </c>
      <c r="E37" s="29">
        <v>57.558285499999997</v>
      </c>
      <c r="F37" s="61">
        <v>0.99994350769881768</v>
      </c>
      <c r="G37" s="29">
        <v>217.44779998999982</v>
      </c>
      <c r="H37" s="61">
        <v>7.8252127191847931E-2</v>
      </c>
      <c r="I37" s="29">
        <v>6417</v>
      </c>
      <c r="J37" s="61">
        <v>0.80891355211685867</v>
      </c>
      <c r="K37" s="29">
        <v>0</v>
      </c>
      <c r="L37" s="29">
        <v>292.02510204999976</v>
      </c>
      <c r="M37" s="61">
        <v>1.3429664593683157</v>
      </c>
      <c r="N37" s="29">
        <v>13.721974289999924</v>
      </c>
      <c r="O37" s="71"/>
      <c r="P37" s="28"/>
    </row>
    <row r="38" spans="2:18">
      <c r="B38" s="28"/>
      <c r="C38" s="550" t="s">
        <v>69</v>
      </c>
      <c r="D38" s="29">
        <v>11.145002990000005</v>
      </c>
      <c r="E38" s="29">
        <v>15.869140960000005</v>
      </c>
      <c r="F38" s="61">
        <v>0.999020153640377</v>
      </c>
      <c r="G38" s="29">
        <v>26.390524569999993</v>
      </c>
      <c r="H38" s="61">
        <v>0.16909407448722402</v>
      </c>
      <c r="I38" s="29">
        <v>422</v>
      </c>
      <c r="J38" s="61">
        <v>0.82150116366694703</v>
      </c>
      <c r="K38" s="29">
        <v>0</v>
      </c>
      <c r="L38" s="29">
        <v>38.050687450000005</v>
      </c>
      <c r="M38" s="61">
        <v>1.4418314175253248</v>
      </c>
      <c r="N38" s="29">
        <v>3.6819413899999955</v>
      </c>
      <c r="O38" s="71"/>
      <c r="P38" s="28"/>
    </row>
    <row r="39" spans="2:18">
      <c r="B39" s="28"/>
      <c r="C39" s="251" t="s">
        <v>738</v>
      </c>
      <c r="D39" s="29">
        <v>10.326016910000005</v>
      </c>
      <c r="E39" s="29">
        <v>15.040239160000004</v>
      </c>
      <c r="F39" s="61">
        <v>0.99896615207812955</v>
      </c>
      <c r="G39" s="29">
        <v>24.742636689999991</v>
      </c>
      <c r="H39" s="61">
        <v>0.16040539799386905</v>
      </c>
      <c r="I39" s="29">
        <v>397</v>
      </c>
      <c r="J39" s="61">
        <v>0.82191269322595117</v>
      </c>
      <c r="K39" s="29">
        <v>0</v>
      </c>
      <c r="L39" s="29">
        <v>35.021618310000022</v>
      </c>
      <c r="M39" s="61">
        <v>1.4154359839973885</v>
      </c>
      <c r="N39" s="29">
        <v>3.2801081999999955</v>
      </c>
      <c r="O39" s="71"/>
      <c r="P39" s="28"/>
    </row>
    <row r="40" spans="2:18">
      <c r="B40" s="28"/>
      <c r="C40" s="251" t="s">
        <v>739</v>
      </c>
      <c r="D40" s="29">
        <v>0.38882067999999997</v>
      </c>
      <c r="E40" s="29">
        <v>0.13011761999999999</v>
      </c>
      <c r="F40" s="61">
        <v>1</v>
      </c>
      <c r="G40" s="29">
        <v>0.51893830000000007</v>
      </c>
      <c r="H40" s="61">
        <v>0.23270664252896731</v>
      </c>
      <c r="I40" s="29">
        <v>17</v>
      </c>
      <c r="J40" s="61">
        <v>0.85066407833468816</v>
      </c>
      <c r="K40" s="29">
        <v>0</v>
      </c>
      <c r="L40" s="29">
        <v>1.0301960399999999</v>
      </c>
      <c r="M40" s="61">
        <v>1.985199473617576</v>
      </c>
      <c r="N40" s="29">
        <v>0.10136287999999999</v>
      </c>
      <c r="O40" s="71"/>
      <c r="P40" s="28"/>
    </row>
    <row r="41" spans="2:18">
      <c r="B41" s="28"/>
      <c r="C41" s="251" t="s">
        <v>740</v>
      </c>
      <c r="D41" s="29">
        <v>0.43016540000000003</v>
      </c>
      <c r="E41" s="29">
        <v>0.69878417999999998</v>
      </c>
      <c r="F41" s="61">
        <v>1</v>
      </c>
      <c r="G41" s="29">
        <v>1.12894958</v>
      </c>
      <c r="H41" s="61">
        <v>0.33027910090249557</v>
      </c>
      <c r="I41" s="29">
        <v>8</v>
      </c>
      <c r="J41" s="61">
        <v>0.7990767080713651</v>
      </c>
      <c r="K41" s="29">
        <v>0</v>
      </c>
      <c r="L41" s="29">
        <v>1.9988731000000002</v>
      </c>
      <c r="M41" s="61">
        <v>1.7705601165997156</v>
      </c>
      <c r="N41" s="29">
        <v>0.30047031000000002</v>
      </c>
      <c r="O41" s="71"/>
      <c r="P41" s="28"/>
    </row>
    <row r="42" spans="2:18">
      <c r="B42" s="28"/>
      <c r="C42" s="550" t="s">
        <v>70</v>
      </c>
      <c r="D42" s="29">
        <v>73.579888440000076</v>
      </c>
      <c r="E42" s="29">
        <v>10.815084499999999</v>
      </c>
      <c r="F42" s="61">
        <v>1</v>
      </c>
      <c r="G42" s="35">
        <v>83.913405610000041</v>
      </c>
      <c r="H42" s="61">
        <v>1</v>
      </c>
      <c r="I42" s="29">
        <v>727</v>
      </c>
      <c r="J42" s="61">
        <v>0.51961437544576894</v>
      </c>
      <c r="K42" s="465">
        <v>0</v>
      </c>
      <c r="L42" s="35">
        <v>406.79069469999968</v>
      </c>
      <c r="M42" s="61">
        <v>4.8477438347648478</v>
      </c>
      <c r="N42" s="35">
        <v>43.602586479999985</v>
      </c>
      <c r="O42" s="71"/>
    </row>
    <row r="43" spans="2:18" ht="13.5" thickBot="1">
      <c r="B43" s="30"/>
      <c r="C43" s="19" t="s">
        <v>62</v>
      </c>
      <c r="D43" s="31">
        <v>5097.2647211800095</v>
      </c>
      <c r="E43" s="31">
        <v>9344.5610661300198</v>
      </c>
      <c r="F43" s="62">
        <v>0.99849511808628755</v>
      </c>
      <c r="G43" s="31">
        <v>12586.671183060384</v>
      </c>
      <c r="H43" s="62">
        <v>9.6709409906388568E-3</v>
      </c>
      <c r="I43" s="31">
        <v>123163</v>
      </c>
      <c r="J43" s="62">
        <v>0.79099724431701723</v>
      </c>
      <c r="K43" s="31">
        <v>0</v>
      </c>
      <c r="L43" s="31">
        <v>2788.4508236699462</v>
      </c>
      <c r="M43" s="62">
        <v>0.22153997535286604</v>
      </c>
      <c r="N43" s="31">
        <v>73.852794039999864</v>
      </c>
      <c r="O43" s="31">
        <v>205.9620304499999</v>
      </c>
      <c r="P43" s="57"/>
      <c r="R43" s="57"/>
    </row>
    <row r="44" spans="2:18">
      <c r="B44" s="65"/>
      <c r="C44" s="65"/>
      <c r="D44" s="65"/>
      <c r="E44" s="65"/>
      <c r="F44" s="65"/>
      <c r="G44" s="65"/>
      <c r="H44" s="65"/>
      <c r="I44" s="65"/>
      <c r="J44" s="65"/>
      <c r="K44" s="65"/>
      <c r="L44" s="65"/>
      <c r="M44" s="65"/>
      <c r="N44" s="65"/>
      <c r="O44" s="65"/>
    </row>
    <row r="45" spans="2:18" ht="60">
      <c r="B45" s="672" t="s">
        <v>1259</v>
      </c>
      <c r="C45" s="198" t="s">
        <v>110</v>
      </c>
      <c r="D45" s="548" t="s">
        <v>730</v>
      </c>
      <c r="E45" s="548" t="s">
        <v>731</v>
      </c>
      <c r="F45" s="548" t="s">
        <v>729</v>
      </c>
      <c r="G45" s="74" t="s">
        <v>728</v>
      </c>
      <c r="H45" s="548" t="s">
        <v>504</v>
      </c>
      <c r="I45" s="548" t="s">
        <v>1488</v>
      </c>
      <c r="J45" s="548" t="s">
        <v>505</v>
      </c>
      <c r="K45" s="548" t="s">
        <v>506</v>
      </c>
      <c r="L45" s="548" t="s">
        <v>727</v>
      </c>
      <c r="M45" s="548" t="s">
        <v>726</v>
      </c>
      <c r="N45" s="548" t="s">
        <v>725</v>
      </c>
      <c r="O45" s="548" t="s">
        <v>61</v>
      </c>
    </row>
    <row r="46" spans="2:18">
      <c r="B46" s="42" t="s">
        <v>72</v>
      </c>
      <c r="C46" s="679"/>
      <c r="D46" s="71"/>
      <c r="E46" s="68"/>
      <c r="F46" s="68"/>
      <c r="G46" s="68"/>
      <c r="H46" s="68"/>
      <c r="I46" s="68"/>
      <c r="J46" s="68"/>
      <c r="K46" s="68"/>
      <c r="L46" s="68"/>
      <c r="M46" s="68"/>
      <c r="N46" s="68"/>
      <c r="O46" s="68"/>
    </row>
    <row r="47" spans="2:18">
      <c r="B47" s="22"/>
      <c r="C47" s="550" t="s">
        <v>63</v>
      </c>
      <c r="D47" s="29">
        <v>3351.7001880299977</v>
      </c>
      <c r="E47" s="29">
        <v>8005.544455660005</v>
      </c>
      <c r="F47" s="61">
        <v>0.47261568968429024</v>
      </c>
      <c r="G47" s="29">
        <v>6674.4825380800012</v>
      </c>
      <c r="H47" s="61">
        <v>4.4883537097513171E-4</v>
      </c>
      <c r="I47" s="29">
        <v>2565</v>
      </c>
      <c r="J47" s="61">
        <v>0.36185551297251772</v>
      </c>
      <c r="K47" s="58">
        <v>25.715311285541002</v>
      </c>
      <c r="L47" s="29">
        <v>541.07874736999952</v>
      </c>
      <c r="M47" s="61">
        <v>8.1066770986810865E-2</v>
      </c>
      <c r="N47" s="29">
        <v>1.0394896500000024</v>
      </c>
      <c r="O47" s="71"/>
    </row>
    <row r="48" spans="2:18">
      <c r="B48" s="22"/>
      <c r="C48" s="251" t="s">
        <v>732</v>
      </c>
      <c r="D48" s="29">
        <v>2949.93013389</v>
      </c>
      <c r="E48" s="29">
        <v>7414.8967567200034</v>
      </c>
      <c r="F48" s="61">
        <v>0.47181007004439157</v>
      </c>
      <c r="G48" s="29">
        <v>6109.827785970002</v>
      </c>
      <c r="H48" s="61">
        <v>3.7077878165287637E-4</v>
      </c>
      <c r="I48" s="29">
        <v>2174</v>
      </c>
      <c r="J48" s="61">
        <v>0.3661897697285057</v>
      </c>
      <c r="K48" s="58">
        <v>27.233602120000167</v>
      </c>
      <c r="L48" s="29">
        <v>462.83696315999953</v>
      </c>
      <c r="M48" s="61">
        <v>7.5752865608227471E-2</v>
      </c>
      <c r="N48" s="29">
        <v>0.81008576000000154</v>
      </c>
      <c r="O48" s="71"/>
    </row>
    <row r="49" spans="2:18">
      <c r="B49" s="22"/>
      <c r="C49" s="251" t="s">
        <v>733</v>
      </c>
      <c r="D49" s="29">
        <v>401.77005414000007</v>
      </c>
      <c r="E49" s="29">
        <v>590.64769894000017</v>
      </c>
      <c r="F49" s="61">
        <v>0.48272930980971041</v>
      </c>
      <c r="G49" s="29">
        <v>564.65475211000057</v>
      </c>
      <c r="H49" s="61">
        <v>1.2934440748548757E-3</v>
      </c>
      <c r="I49" s="29">
        <v>391</v>
      </c>
      <c r="J49" s="61">
        <v>0.31495683327433815</v>
      </c>
      <c r="K49" s="58">
        <v>16.733906706005257</v>
      </c>
      <c r="L49" s="29">
        <v>78.241784209999949</v>
      </c>
      <c r="M49" s="61">
        <v>0.13856570571243088</v>
      </c>
      <c r="N49" s="29">
        <v>0.22940388999999978</v>
      </c>
      <c r="O49" s="71"/>
    </row>
    <row r="50" spans="2:18">
      <c r="B50" s="42"/>
      <c r="C50" s="550" t="s">
        <v>64</v>
      </c>
      <c r="D50" s="29">
        <v>1822.39007051</v>
      </c>
      <c r="E50" s="29">
        <v>2869.7855364499992</v>
      </c>
      <c r="F50" s="61">
        <v>0.36835962033165659</v>
      </c>
      <c r="G50" s="29">
        <v>2420.5831957199985</v>
      </c>
      <c r="H50" s="61">
        <v>1.920710526175961E-3</v>
      </c>
      <c r="I50" s="29">
        <v>892</v>
      </c>
      <c r="J50" s="61">
        <v>0.32954042518765647</v>
      </c>
      <c r="K50" s="58">
        <v>10.176715385433928</v>
      </c>
      <c r="L50" s="29">
        <v>497.07372633000011</v>
      </c>
      <c r="M50" s="61">
        <v>0.20535287826872084</v>
      </c>
      <c r="N50" s="29">
        <v>1.5337186999999999</v>
      </c>
      <c r="O50" s="71"/>
    </row>
    <row r="51" spans="2:18">
      <c r="B51" s="22"/>
      <c r="C51" s="550" t="s">
        <v>65</v>
      </c>
      <c r="D51" s="29">
        <v>7001.199039959979</v>
      </c>
      <c r="E51" s="29">
        <v>7128.7820415799861</v>
      </c>
      <c r="F51" s="61">
        <v>0.39987342371716067</v>
      </c>
      <c r="G51" s="29">
        <v>8485.8601617300119</v>
      </c>
      <c r="H51" s="61">
        <v>3.9278250281982582E-3</v>
      </c>
      <c r="I51" s="29">
        <v>2471</v>
      </c>
      <c r="J51" s="61">
        <v>0.3253402095673798</v>
      </c>
      <c r="K51" s="58">
        <v>7.1528842892591067</v>
      </c>
      <c r="L51" s="29">
        <v>2512.8700016100029</v>
      </c>
      <c r="M51" s="61">
        <v>0.29612437086138649</v>
      </c>
      <c r="N51" s="29">
        <v>11.016660109999977</v>
      </c>
      <c r="O51" s="71"/>
    </row>
    <row r="52" spans="2:18">
      <c r="B52" s="28"/>
      <c r="C52" s="550" t="s">
        <v>66</v>
      </c>
      <c r="D52" s="29">
        <v>3018.2714252900014</v>
      </c>
      <c r="E52" s="29">
        <v>2131.6231781900024</v>
      </c>
      <c r="F52" s="61">
        <v>0.44096630074558874</v>
      </c>
      <c r="G52" s="29">
        <v>3424.6863901299985</v>
      </c>
      <c r="H52" s="61">
        <v>6.3209758356073259E-3</v>
      </c>
      <c r="I52" s="29">
        <v>879</v>
      </c>
      <c r="J52" s="61">
        <v>0.35500671473419021</v>
      </c>
      <c r="K52" s="58">
        <v>5.0299361865120868</v>
      </c>
      <c r="L52" s="29">
        <v>1399.3585864800023</v>
      </c>
      <c r="M52" s="61">
        <v>0.40860926434402173</v>
      </c>
      <c r="N52" s="29">
        <v>7.6569909000000038</v>
      </c>
      <c r="O52" s="71"/>
    </row>
    <row r="53" spans="2:18">
      <c r="B53" s="28"/>
      <c r="C53" s="550" t="s">
        <v>67</v>
      </c>
      <c r="D53" s="29">
        <v>7284.4445094500024</v>
      </c>
      <c r="E53" s="29">
        <v>4337.568246169998</v>
      </c>
      <c r="F53" s="61">
        <v>0.45645252158008409</v>
      </c>
      <c r="G53" s="29">
        <v>7878.3057189899982</v>
      </c>
      <c r="H53" s="61">
        <v>1.2134504384101564E-2</v>
      </c>
      <c r="I53" s="29">
        <v>2031</v>
      </c>
      <c r="J53" s="61">
        <v>0.35964224652955851</v>
      </c>
      <c r="K53" s="58">
        <v>4.068528971818929</v>
      </c>
      <c r="L53" s="29">
        <v>4174.9868341299889</v>
      </c>
      <c r="M53" s="61">
        <v>0.52993460561787187</v>
      </c>
      <c r="N53" s="29">
        <v>34.838020170000028</v>
      </c>
      <c r="O53" s="71"/>
    </row>
    <row r="54" spans="2:18">
      <c r="B54" s="28"/>
      <c r="C54" s="251" t="s">
        <v>734</v>
      </c>
      <c r="D54" s="29">
        <v>5713.0014311299974</v>
      </c>
      <c r="E54" s="29">
        <v>3694.7756407600014</v>
      </c>
      <c r="F54" s="61">
        <v>0.45450647627268997</v>
      </c>
      <c r="G54" s="29">
        <v>6292.6190320899914</v>
      </c>
      <c r="H54" s="61">
        <v>9.8131529370794075E-3</v>
      </c>
      <c r="I54" s="29">
        <v>1545</v>
      </c>
      <c r="J54" s="61">
        <v>0.35512554154185016</v>
      </c>
      <c r="K54" s="58">
        <v>4.3327375009574984</v>
      </c>
      <c r="L54" s="29">
        <v>3126.7986791099947</v>
      </c>
      <c r="M54" s="61">
        <v>0.49689940915928599</v>
      </c>
      <c r="N54" s="29">
        <v>22.041683080000002</v>
      </c>
      <c r="O54" s="71"/>
    </row>
    <row r="55" spans="2:18">
      <c r="B55" s="28"/>
      <c r="C55" s="251" t="s">
        <v>735</v>
      </c>
      <c r="D55" s="29">
        <v>1571.4430783199989</v>
      </c>
      <c r="E55" s="29">
        <v>642.79260540999996</v>
      </c>
      <c r="F55" s="61">
        <v>0.46763840134450241</v>
      </c>
      <c r="G55" s="29">
        <v>1585.6866868999996</v>
      </c>
      <c r="H55" s="61">
        <v>2.1346526163926568E-2</v>
      </c>
      <c r="I55" s="29">
        <v>486</v>
      </c>
      <c r="J55" s="61">
        <v>0.377566281588185</v>
      </c>
      <c r="K55" s="58">
        <v>3.2803814660838104</v>
      </c>
      <c r="L55" s="29">
        <v>1048.1881550200001</v>
      </c>
      <c r="M55" s="61">
        <v>0.66103106223915942</v>
      </c>
      <c r="N55" s="29">
        <v>12.79633709</v>
      </c>
      <c r="O55" s="71"/>
    </row>
    <row r="56" spans="2:18">
      <c r="B56" s="28"/>
      <c r="C56" s="550" t="s">
        <v>68</v>
      </c>
      <c r="D56" s="29">
        <v>4474.0997957900026</v>
      </c>
      <c r="E56" s="29">
        <v>1806.6529429400011</v>
      </c>
      <c r="F56" s="61">
        <v>0.48993051990915426</v>
      </c>
      <c r="G56" s="29">
        <v>4537.7991548999908</v>
      </c>
      <c r="H56" s="61">
        <v>4.2055242722444805E-2</v>
      </c>
      <c r="I56" s="29">
        <v>1389</v>
      </c>
      <c r="J56" s="61">
        <v>0.37878754310307367</v>
      </c>
      <c r="K56" s="58">
        <v>2.5643945305969891</v>
      </c>
      <c r="L56" s="29">
        <v>3642.5527188700016</v>
      </c>
      <c r="M56" s="61">
        <v>0.80271351695605853</v>
      </c>
      <c r="N56" s="29">
        <v>72.017663150000075</v>
      </c>
      <c r="O56" s="71"/>
    </row>
    <row r="57" spans="2:18">
      <c r="B57" s="28"/>
      <c r="C57" s="251" t="s">
        <v>736</v>
      </c>
      <c r="D57" s="29">
        <v>3302.8245708100003</v>
      </c>
      <c r="E57" s="29">
        <v>1407.4986735600014</v>
      </c>
      <c r="F57" s="61">
        <v>0.49920443513657503</v>
      </c>
      <c r="G57" s="29">
        <v>3493.0572939199974</v>
      </c>
      <c r="H57" s="61">
        <v>3.5252252136215398E-2</v>
      </c>
      <c r="I57" s="29">
        <v>1059</v>
      </c>
      <c r="J57" s="61">
        <v>0.38034022052511662</v>
      </c>
      <c r="K57" s="58">
        <v>2.6099773442346654</v>
      </c>
      <c r="L57" s="29">
        <v>2648.0820379400011</v>
      </c>
      <c r="M57" s="61">
        <v>0.75809865545270128</v>
      </c>
      <c r="N57" s="29">
        <v>46.849638110000051</v>
      </c>
      <c r="O57" s="71"/>
    </row>
    <row r="58" spans="2:18">
      <c r="B58" s="28"/>
      <c r="C58" s="251" t="s">
        <v>737</v>
      </c>
      <c r="D58" s="29">
        <v>1171.2752249799998</v>
      </c>
      <c r="E58" s="29">
        <v>399.15426938000007</v>
      </c>
      <c r="F58" s="61">
        <v>0.45722881938224463</v>
      </c>
      <c r="G58" s="29">
        <v>1044.74186098</v>
      </c>
      <c r="H58" s="61">
        <v>6.4800800046439566E-2</v>
      </c>
      <c r="I58" s="29">
        <v>330</v>
      </c>
      <c r="J58" s="61">
        <v>0.3735962213070016</v>
      </c>
      <c r="K58" s="58">
        <v>2.4430163619416656</v>
      </c>
      <c r="L58" s="29">
        <v>994.4706809300003</v>
      </c>
      <c r="M58" s="61">
        <v>0.95188172128678394</v>
      </c>
      <c r="N58" s="29">
        <v>25.168025040000021</v>
      </c>
      <c r="O58" s="71"/>
    </row>
    <row r="59" spans="2:18">
      <c r="B59" s="28"/>
      <c r="C59" s="550" t="s">
        <v>69</v>
      </c>
      <c r="D59" s="29">
        <v>1024.4103102800007</v>
      </c>
      <c r="E59" s="29">
        <v>298.53103437999999</v>
      </c>
      <c r="F59" s="61">
        <v>0.56828606353217981</v>
      </c>
      <c r="G59" s="29">
        <v>989.23297459999947</v>
      </c>
      <c r="H59" s="61">
        <v>0.17773110208408491</v>
      </c>
      <c r="I59" s="29">
        <v>444</v>
      </c>
      <c r="J59" s="61">
        <v>0.39041258515872002</v>
      </c>
      <c r="K59" s="58">
        <v>1.6683880868879077</v>
      </c>
      <c r="L59" s="29">
        <v>1377.9850934499987</v>
      </c>
      <c r="M59" s="61">
        <v>1.3929833808938614</v>
      </c>
      <c r="N59" s="29">
        <v>69.295021429999977</v>
      </c>
      <c r="O59" s="71"/>
    </row>
    <row r="60" spans="2:18">
      <c r="B60" s="28"/>
      <c r="C60" s="251" t="s">
        <v>738</v>
      </c>
      <c r="D60" s="29">
        <v>815.27920984000014</v>
      </c>
      <c r="E60" s="29">
        <v>222.62455930999994</v>
      </c>
      <c r="F60" s="413">
        <v>0.52328445244795241</v>
      </c>
      <c r="G60" s="29">
        <v>756.89412339999933</v>
      </c>
      <c r="H60" s="61">
        <v>0.14815394384983213</v>
      </c>
      <c r="I60" s="29">
        <v>354</v>
      </c>
      <c r="J60" s="61">
        <v>0.38451204032697589</v>
      </c>
      <c r="K60" s="58">
        <v>1.7128014999157712</v>
      </c>
      <c r="L60" s="29">
        <v>991.25185803999966</v>
      </c>
      <c r="M60" s="61">
        <v>1.3096308022412113</v>
      </c>
      <c r="N60" s="29">
        <v>43.234192619999973</v>
      </c>
      <c r="O60" s="71"/>
    </row>
    <row r="61" spans="2:18">
      <c r="B61" s="28"/>
      <c r="C61" s="251" t="s">
        <v>739</v>
      </c>
      <c r="D61" s="29">
        <v>181.94932731</v>
      </c>
      <c r="E61" s="29">
        <v>56.702875599999992</v>
      </c>
      <c r="F61" s="61">
        <v>0.65143160270340872</v>
      </c>
      <c r="G61" s="29">
        <v>192.62067952000001</v>
      </c>
      <c r="H61" s="61">
        <v>0.26584375226807488</v>
      </c>
      <c r="I61" s="29">
        <v>71</v>
      </c>
      <c r="J61" s="61">
        <v>0.40605847367300529</v>
      </c>
      <c r="K61" s="58">
        <v>1.5544782022445058</v>
      </c>
      <c r="L61" s="29">
        <v>319.64191855000007</v>
      </c>
      <c r="M61" s="61">
        <v>1.6594371868406337</v>
      </c>
      <c r="N61" s="29">
        <v>20.752373349999992</v>
      </c>
      <c r="O61" s="71"/>
    </row>
    <row r="62" spans="2:18">
      <c r="B62" s="28"/>
      <c r="C62" s="251" t="s">
        <v>740</v>
      </c>
      <c r="D62" s="29">
        <v>27.181773130000003</v>
      </c>
      <c r="E62" s="29">
        <v>19.20359947</v>
      </c>
      <c r="F62" s="61">
        <v>0.8444776535427293</v>
      </c>
      <c r="G62" s="29">
        <v>39.718171680000005</v>
      </c>
      <c r="H62" s="61">
        <v>0.31405305429408514</v>
      </c>
      <c r="I62" s="29">
        <v>19</v>
      </c>
      <c r="J62" s="61">
        <v>0.42697937484860898</v>
      </c>
      <c r="K62" s="58">
        <v>1.5548934578819853</v>
      </c>
      <c r="L62" s="29">
        <v>67.091316860000006</v>
      </c>
      <c r="M62" s="61">
        <v>1.6891844216934004</v>
      </c>
      <c r="N62" s="29">
        <v>5.3084554600000002</v>
      </c>
      <c r="O62" s="71"/>
    </row>
    <row r="63" spans="2:18">
      <c r="B63" s="28"/>
      <c r="C63" s="550" t="s">
        <v>70</v>
      </c>
      <c r="D63" s="29">
        <v>857.67939115000058</v>
      </c>
      <c r="E63" s="29">
        <v>224.06362828000016</v>
      </c>
      <c r="F63" s="61">
        <v>0.88912734101156465</v>
      </c>
      <c r="G63" s="29">
        <v>858.89367034000043</v>
      </c>
      <c r="H63" s="61">
        <v>1</v>
      </c>
      <c r="I63" s="29">
        <v>393</v>
      </c>
      <c r="J63" s="61">
        <v>0.37594592774260427</v>
      </c>
      <c r="K63" s="58">
        <v>5.789034176181727</v>
      </c>
      <c r="L63" s="29">
        <v>786.71973687999969</v>
      </c>
      <c r="M63" s="61">
        <v>0.91596872121384931</v>
      </c>
      <c r="N63" s="29">
        <v>322.89714023000022</v>
      </c>
      <c r="O63" s="71"/>
    </row>
    <row r="64" spans="2:18" ht="13.5" thickBot="1">
      <c r="B64" s="30"/>
      <c r="C64" s="19" t="s">
        <v>62</v>
      </c>
      <c r="D64" s="31">
        <v>28834.194730459982</v>
      </c>
      <c r="E64" s="31">
        <v>26802.551063649993</v>
      </c>
      <c r="F64" s="62">
        <v>0.44268711472885403</v>
      </c>
      <c r="G64" s="31">
        <v>35269.843804489996</v>
      </c>
      <c r="H64" s="62">
        <v>3.9233857748016028E-2</v>
      </c>
      <c r="I64" s="31">
        <v>11064</v>
      </c>
      <c r="J64" s="62">
        <v>0.35301535544592716</v>
      </c>
      <c r="K64" s="59">
        <v>5.167604170288242</v>
      </c>
      <c r="L64" s="87">
        <v>14932.625445119993</v>
      </c>
      <c r="M64" s="62">
        <v>0.42338223916996853</v>
      </c>
      <c r="N64" s="31">
        <v>520.29470434000029</v>
      </c>
      <c r="O64" s="31">
        <v>1072.3168002499999</v>
      </c>
      <c r="Q64" s="83"/>
      <c r="R64" s="57"/>
    </row>
    <row r="65" spans="2:15">
      <c r="B65" s="65"/>
      <c r="C65" s="65"/>
      <c r="D65" s="65"/>
      <c r="E65" s="65"/>
      <c r="F65" s="65"/>
      <c r="G65" s="65"/>
      <c r="H65" s="65"/>
      <c r="I65" s="65"/>
      <c r="J65" s="65"/>
      <c r="K65" s="65"/>
      <c r="L65" s="65"/>
      <c r="M65" s="65"/>
      <c r="N65" s="65"/>
      <c r="O65" s="65"/>
    </row>
    <row r="66" spans="2:15" ht="60">
      <c r="B66" s="672" t="s">
        <v>1259</v>
      </c>
      <c r="C66" s="198" t="s">
        <v>110</v>
      </c>
      <c r="D66" s="548" t="s">
        <v>730</v>
      </c>
      <c r="E66" s="548" t="s">
        <v>731</v>
      </c>
      <c r="F66" s="548" t="s">
        <v>729</v>
      </c>
      <c r="G66" s="74" t="s">
        <v>728</v>
      </c>
      <c r="H66" s="548" t="s">
        <v>504</v>
      </c>
      <c r="I66" s="548" t="s">
        <v>1488</v>
      </c>
      <c r="J66" s="548" t="s">
        <v>505</v>
      </c>
      <c r="K66" s="548" t="s">
        <v>506</v>
      </c>
      <c r="L66" s="548" t="s">
        <v>727</v>
      </c>
      <c r="M66" s="548" t="s">
        <v>726</v>
      </c>
      <c r="N66" s="548" t="s">
        <v>725</v>
      </c>
      <c r="O66" s="548" t="s">
        <v>61</v>
      </c>
    </row>
    <row r="67" spans="2:15">
      <c r="B67" s="42" t="s">
        <v>73</v>
      </c>
      <c r="C67" s="679"/>
      <c r="D67" s="71"/>
      <c r="E67" s="68"/>
      <c r="F67" s="68"/>
      <c r="G67" s="68"/>
      <c r="H67" s="68"/>
      <c r="I67" s="68"/>
      <c r="J67" s="68"/>
      <c r="K67" s="68"/>
      <c r="L67" s="68"/>
      <c r="M67" s="68"/>
      <c r="N67" s="68"/>
      <c r="O67" s="68"/>
    </row>
    <row r="68" spans="2:15">
      <c r="B68" s="22"/>
      <c r="C68" s="550" t="s">
        <v>63</v>
      </c>
      <c r="D68" s="29">
        <v>9801.0549845800106</v>
      </c>
      <c r="E68" s="29">
        <v>6379.3749389600052</v>
      </c>
      <c r="F68" s="61">
        <v>0.49916907007963568</v>
      </c>
      <c r="G68" s="29">
        <v>6817.1358176500016</v>
      </c>
      <c r="H68" s="61">
        <v>6.5258518224025231E-4</v>
      </c>
      <c r="I68" s="29">
        <v>971</v>
      </c>
      <c r="J68" s="61">
        <v>0.33217960580391842</v>
      </c>
      <c r="K68" s="58">
        <v>22.373788527885186</v>
      </c>
      <c r="L68" s="29">
        <v>908.3309867700001</v>
      </c>
      <c r="M68" s="61">
        <v>0.13324231921832524</v>
      </c>
      <c r="N68" s="29">
        <v>1.26377015</v>
      </c>
      <c r="O68" s="71"/>
    </row>
    <row r="69" spans="2:15">
      <c r="B69" s="22"/>
      <c r="C69" s="251" t="s">
        <v>732</v>
      </c>
      <c r="D69" s="29">
        <v>8479.2039600600037</v>
      </c>
      <c r="E69" s="29">
        <v>4919.4382194500031</v>
      </c>
      <c r="F69" s="61">
        <v>0.48425442740621288</v>
      </c>
      <c r="G69" s="29">
        <v>4922.8721166500027</v>
      </c>
      <c r="H69" s="61">
        <v>3.7953343894702541E-4</v>
      </c>
      <c r="I69" s="29">
        <v>840</v>
      </c>
      <c r="J69" s="61">
        <v>0.36847874519556356</v>
      </c>
      <c r="K69" s="58">
        <v>27.092662312851118</v>
      </c>
      <c r="L69" s="29">
        <v>587.56199262000007</v>
      </c>
      <c r="M69" s="61">
        <v>0.11935349501214222</v>
      </c>
      <c r="N69" s="29">
        <v>0.66066258000000011</v>
      </c>
      <c r="O69" s="71"/>
    </row>
    <row r="70" spans="2:15">
      <c r="B70" s="22"/>
      <c r="C70" s="251" t="s">
        <v>733</v>
      </c>
      <c r="D70" s="29">
        <v>1321.8510245199991</v>
      </c>
      <c r="E70" s="29">
        <v>1459.9367195099996</v>
      </c>
      <c r="F70" s="61">
        <v>0.54942581218124242</v>
      </c>
      <c r="G70" s="29">
        <v>1894.2637009999989</v>
      </c>
      <c r="H70" s="61">
        <v>1.3622006453625646E-3</v>
      </c>
      <c r="I70" s="29">
        <v>131</v>
      </c>
      <c r="J70" s="61">
        <v>0.23784426005708081</v>
      </c>
      <c r="K70" s="58">
        <v>13.730088748347532</v>
      </c>
      <c r="L70" s="29">
        <v>320.76899415000003</v>
      </c>
      <c r="M70" s="61">
        <v>0.16933703263207925</v>
      </c>
      <c r="N70" s="29">
        <v>0.60310757000000015</v>
      </c>
      <c r="O70" s="71"/>
    </row>
    <row r="71" spans="2:15">
      <c r="B71" s="42"/>
      <c r="C71" s="550" t="s">
        <v>64</v>
      </c>
      <c r="D71" s="29">
        <v>6596.5217093599986</v>
      </c>
      <c r="E71" s="29">
        <v>4049.2381884800011</v>
      </c>
      <c r="F71" s="61">
        <v>0.45169627598681156</v>
      </c>
      <c r="G71" s="29">
        <v>7446.6258691500034</v>
      </c>
      <c r="H71" s="61">
        <v>2.0107534547090483E-3</v>
      </c>
      <c r="I71" s="29">
        <v>672</v>
      </c>
      <c r="J71" s="61">
        <v>0.26531435116002267</v>
      </c>
      <c r="K71" s="58">
        <v>8.2309569180138809</v>
      </c>
      <c r="L71" s="29">
        <v>1699.4330746099988</v>
      </c>
      <c r="M71" s="61">
        <v>0.22821518154288323</v>
      </c>
      <c r="N71" s="29">
        <v>3.9686523299999981</v>
      </c>
      <c r="O71" s="71"/>
    </row>
    <row r="72" spans="2:15">
      <c r="B72" s="22"/>
      <c r="C72" s="550" t="s">
        <v>65</v>
      </c>
      <c r="D72" s="29">
        <v>13379.069844589998</v>
      </c>
      <c r="E72" s="29">
        <v>10363.084204699995</v>
      </c>
      <c r="F72" s="61">
        <v>0.52177889774722086</v>
      </c>
      <c r="G72" s="29">
        <v>12485.134463529992</v>
      </c>
      <c r="H72" s="61">
        <v>3.468892079800561E-3</v>
      </c>
      <c r="I72" s="29">
        <v>907</v>
      </c>
      <c r="J72" s="61">
        <v>0.31131434925878004</v>
      </c>
      <c r="K72" s="58">
        <v>7.2442061536437157</v>
      </c>
      <c r="L72" s="29">
        <v>4602.5788852600017</v>
      </c>
      <c r="M72" s="61">
        <v>0.36864471894191275</v>
      </c>
      <c r="N72" s="29">
        <v>13.466017380000004</v>
      </c>
      <c r="O72" s="71"/>
    </row>
    <row r="73" spans="2:15">
      <c r="B73" s="28"/>
      <c r="C73" s="550" t="s">
        <v>66</v>
      </c>
      <c r="D73" s="29">
        <v>4645.8571949000034</v>
      </c>
      <c r="E73" s="29">
        <v>2454.4071481999999</v>
      </c>
      <c r="F73" s="61">
        <v>0.35552239303488814</v>
      </c>
      <c r="G73" s="29">
        <v>4745.5264804600019</v>
      </c>
      <c r="H73" s="61">
        <v>6.6803065751694984E-3</v>
      </c>
      <c r="I73" s="29">
        <v>454</v>
      </c>
      <c r="J73" s="61">
        <v>0.30724092083598492</v>
      </c>
      <c r="K73" s="58">
        <v>3.7481326668205295</v>
      </c>
      <c r="L73" s="29">
        <v>2310.671704920002</v>
      </c>
      <c r="M73" s="61">
        <v>0.48691577519045259</v>
      </c>
      <c r="N73" s="29">
        <v>9.6679494900000016</v>
      </c>
      <c r="O73" s="71"/>
    </row>
    <row r="74" spans="2:15">
      <c r="B74" s="28"/>
      <c r="C74" s="550" t="s">
        <v>67</v>
      </c>
      <c r="D74" s="29">
        <v>7410.1091589100097</v>
      </c>
      <c r="E74" s="29">
        <v>3081.8409974899996</v>
      </c>
      <c r="F74" s="61">
        <v>0.53616907730339869</v>
      </c>
      <c r="G74" s="29">
        <v>8745.1376248100096</v>
      </c>
      <c r="H74" s="61">
        <v>1.1874741709167181E-2</v>
      </c>
      <c r="I74" s="29">
        <v>1251</v>
      </c>
      <c r="J74" s="61">
        <v>0.32235824029700155</v>
      </c>
      <c r="K74" s="58">
        <v>2.5746619444163881</v>
      </c>
      <c r="L74" s="29">
        <v>5588.8249392599955</v>
      </c>
      <c r="M74" s="61">
        <v>0.63907798585175657</v>
      </c>
      <c r="N74" s="29">
        <v>33.261639430000095</v>
      </c>
      <c r="O74" s="71"/>
    </row>
    <row r="75" spans="2:15">
      <c r="B75" s="28"/>
      <c r="C75" s="251" t="s">
        <v>734</v>
      </c>
      <c r="D75" s="29">
        <v>5988.9157882300024</v>
      </c>
      <c r="E75" s="29">
        <v>2293.7236453700002</v>
      </c>
      <c r="F75" s="61">
        <v>0.54324465839432001</v>
      </c>
      <c r="G75" s="29">
        <v>7023.4569267300039</v>
      </c>
      <c r="H75" s="61">
        <v>9.6328219799551012E-3</v>
      </c>
      <c r="I75" s="29">
        <v>890</v>
      </c>
      <c r="J75" s="61">
        <v>0.32645051291483679</v>
      </c>
      <c r="K75" s="58">
        <v>2.7418271792800555</v>
      </c>
      <c r="L75" s="29">
        <v>4338.9450607699991</v>
      </c>
      <c r="M75" s="61">
        <v>0.61777912302085325</v>
      </c>
      <c r="N75" s="29">
        <v>22.192581410000059</v>
      </c>
      <c r="O75" s="71"/>
    </row>
    <row r="76" spans="2:15">
      <c r="B76" s="28"/>
      <c r="C76" s="251" t="s">
        <v>735</v>
      </c>
      <c r="D76" s="29">
        <v>1421.1933706799996</v>
      </c>
      <c r="E76" s="29">
        <v>788.11735211999985</v>
      </c>
      <c r="F76" s="61">
        <v>0.51557642367215728</v>
      </c>
      <c r="G76" s="29">
        <v>1721.68069808</v>
      </c>
      <c r="H76" s="61">
        <v>2.1020471616499559E-2</v>
      </c>
      <c r="I76" s="29">
        <v>361</v>
      </c>
      <c r="J76" s="61">
        <v>0.30566414568592926</v>
      </c>
      <c r="K76" s="58">
        <v>1.9943495619013207</v>
      </c>
      <c r="L76" s="29">
        <v>1249.8798784899996</v>
      </c>
      <c r="M76" s="61">
        <v>0.7259649712538756</v>
      </c>
      <c r="N76" s="29">
        <v>11.069058020000002</v>
      </c>
      <c r="O76" s="71"/>
    </row>
    <row r="77" spans="2:15">
      <c r="B77" s="28"/>
      <c r="C77" s="550" t="s">
        <v>68</v>
      </c>
      <c r="D77" s="29">
        <v>1860.5387506199986</v>
      </c>
      <c r="E77" s="29">
        <v>929.95266252999954</v>
      </c>
      <c r="F77" s="61">
        <v>0.3677168562748952</v>
      </c>
      <c r="G77" s="29">
        <v>1770.5370517099993</v>
      </c>
      <c r="H77" s="61">
        <v>4.5294209910656913E-2</v>
      </c>
      <c r="I77" s="29">
        <v>499</v>
      </c>
      <c r="J77" s="61">
        <v>0.36055887742311715</v>
      </c>
      <c r="K77" s="58">
        <v>1.7974566702811388</v>
      </c>
      <c r="L77" s="29">
        <v>1981.0345927499991</v>
      </c>
      <c r="M77" s="61">
        <v>1.1188890912148375</v>
      </c>
      <c r="N77" s="29">
        <v>28.21503164000001</v>
      </c>
      <c r="O77" s="71"/>
    </row>
    <row r="78" spans="2:15">
      <c r="B78" s="28"/>
      <c r="C78" s="251" t="s">
        <v>736</v>
      </c>
      <c r="D78" s="29">
        <v>1230.1155288999992</v>
      </c>
      <c r="E78" s="29">
        <v>659.19563494999954</v>
      </c>
      <c r="F78" s="61">
        <v>0.32994685813794483</v>
      </c>
      <c r="G78" s="29">
        <v>1109.2028526300003</v>
      </c>
      <c r="H78" s="61">
        <v>3.3557830730059579E-2</v>
      </c>
      <c r="I78" s="29">
        <v>387</v>
      </c>
      <c r="J78" s="61">
        <v>0.37740084661563617</v>
      </c>
      <c r="K78" s="58">
        <v>2.0526806921762661</v>
      </c>
      <c r="L78" s="29">
        <v>1208.3801022799994</v>
      </c>
      <c r="M78" s="61">
        <v>1.0894130856360877</v>
      </c>
      <c r="N78" s="29">
        <v>13.934047130000005</v>
      </c>
      <c r="O78" s="71"/>
    </row>
    <row r="79" spans="2:15">
      <c r="B79" s="28"/>
      <c r="C79" s="251" t="s">
        <v>737</v>
      </c>
      <c r="D79" s="29">
        <v>630.42322172000013</v>
      </c>
      <c r="E79" s="29">
        <v>270.75702758000006</v>
      </c>
      <c r="F79" s="61">
        <v>0.45967316901211785</v>
      </c>
      <c r="G79" s="29">
        <v>661.33419908000042</v>
      </c>
      <c r="H79" s="61">
        <v>6.4978698153931633E-2</v>
      </c>
      <c r="I79" s="29">
        <v>112</v>
      </c>
      <c r="J79" s="61">
        <v>0.33231119221609617</v>
      </c>
      <c r="K79" s="58">
        <v>1.3983033184455123</v>
      </c>
      <c r="L79" s="29">
        <v>772.65449047000004</v>
      </c>
      <c r="M79" s="61">
        <v>1.1683268331576686</v>
      </c>
      <c r="N79" s="29">
        <v>14.280984509999998</v>
      </c>
      <c r="O79" s="71"/>
    </row>
    <row r="80" spans="2:15">
      <c r="B80" s="28"/>
      <c r="C80" s="550" t="s">
        <v>69</v>
      </c>
      <c r="D80" s="29">
        <v>384.34336179000002</v>
      </c>
      <c r="E80" s="29">
        <v>38.428052199999996</v>
      </c>
      <c r="F80" s="61">
        <v>0.6387663939417676</v>
      </c>
      <c r="G80" s="29">
        <v>281.49332247999979</v>
      </c>
      <c r="H80" s="61">
        <v>0.18462214096895205</v>
      </c>
      <c r="I80" s="29">
        <v>188</v>
      </c>
      <c r="J80" s="61">
        <v>0.36060442937960374</v>
      </c>
      <c r="K80" s="58">
        <v>1.1892690500664398</v>
      </c>
      <c r="L80" s="29">
        <v>520.31545392999988</v>
      </c>
      <c r="M80" s="61">
        <v>1.8484113560703326</v>
      </c>
      <c r="N80" s="29">
        <v>18.48435675</v>
      </c>
      <c r="O80" s="71"/>
    </row>
    <row r="81" spans="2:18">
      <c r="B81" s="28"/>
      <c r="C81" s="251" t="s">
        <v>738</v>
      </c>
      <c r="D81" s="29">
        <v>358.01548349999996</v>
      </c>
      <c r="E81" s="29">
        <v>30.405703129999992</v>
      </c>
      <c r="F81" s="61">
        <v>0.59744016483791829</v>
      </c>
      <c r="G81" s="29">
        <v>249.71035516999984</v>
      </c>
      <c r="H81" s="61">
        <v>0.17670328509293776</v>
      </c>
      <c r="I81" s="29">
        <v>167</v>
      </c>
      <c r="J81" s="61">
        <v>0.35532248395719901</v>
      </c>
      <c r="K81" s="58">
        <v>1.1944763831876122</v>
      </c>
      <c r="L81" s="29">
        <v>453.93596884999988</v>
      </c>
      <c r="M81" s="61">
        <v>1.8178499988154904</v>
      </c>
      <c r="N81" s="29">
        <v>15.359682739999997</v>
      </c>
      <c r="O81" s="71"/>
    </row>
    <row r="82" spans="2:18">
      <c r="B82" s="28"/>
      <c r="C82" s="251" t="s">
        <v>739</v>
      </c>
      <c r="D82" s="29">
        <v>25.517796559999997</v>
      </c>
      <c r="E82" s="29">
        <v>7.9881484199999999</v>
      </c>
      <c r="F82" s="61">
        <v>0.79583208219859281</v>
      </c>
      <c r="G82" s="29">
        <v>30.949150330000002</v>
      </c>
      <c r="H82" s="61">
        <v>0.24376638533191389</v>
      </c>
      <c r="I82" s="29">
        <v>19</v>
      </c>
      <c r="J82" s="61">
        <v>0.40095862635018931</v>
      </c>
      <c r="K82" s="58">
        <v>1.1728922907244896</v>
      </c>
      <c r="L82" s="29">
        <v>64.580059890000001</v>
      </c>
      <c r="M82" s="61">
        <v>2.0866504961010346</v>
      </c>
      <c r="N82" s="29">
        <v>2.9908984299999997</v>
      </c>
      <c r="O82" s="71"/>
    </row>
    <row r="83" spans="2:18">
      <c r="B83" s="28"/>
      <c r="C83" s="251" t="s">
        <v>740</v>
      </c>
      <c r="D83" s="29">
        <v>0.81008172999999994</v>
      </c>
      <c r="E83" s="29">
        <v>3.4200649999999999E-2</v>
      </c>
      <c r="F83" s="61">
        <v>0.69399996783686857</v>
      </c>
      <c r="G83" s="29">
        <v>0.83381697999999993</v>
      </c>
      <c r="H83" s="61">
        <v>0.36086729658570876</v>
      </c>
      <c r="I83" s="29">
        <v>2</v>
      </c>
      <c r="J83" s="61">
        <v>0.4445897170480505</v>
      </c>
      <c r="K83" s="58">
        <v>0.46337963069195443</v>
      </c>
      <c r="L83" s="29">
        <v>1.79942519</v>
      </c>
      <c r="M83" s="61">
        <v>2.1580577430793024</v>
      </c>
      <c r="N83" s="29">
        <v>0.13377557999999998</v>
      </c>
      <c r="O83" s="71"/>
    </row>
    <row r="84" spans="2:18">
      <c r="B84" s="28"/>
      <c r="C84" s="550" t="s">
        <v>70</v>
      </c>
      <c r="D84" s="29">
        <v>187.39180088999996</v>
      </c>
      <c r="E84" s="29">
        <v>80.555732069999991</v>
      </c>
      <c r="F84" s="61">
        <v>0.96324194872405944</v>
      </c>
      <c r="G84" s="29">
        <v>238.52128847999998</v>
      </c>
      <c r="H84" s="61">
        <v>1</v>
      </c>
      <c r="I84" s="29">
        <v>143</v>
      </c>
      <c r="J84" s="61">
        <v>0.56769966982997966</v>
      </c>
      <c r="K84" s="58">
        <v>4.3971324256318098</v>
      </c>
      <c r="L84" s="29">
        <v>288.66974722000003</v>
      </c>
      <c r="M84" s="61">
        <v>1.2102473077333096</v>
      </c>
      <c r="N84" s="29">
        <v>135.40833735999999</v>
      </c>
      <c r="O84" s="71"/>
    </row>
    <row r="85" spans="2:18" ht="13.5" thickBot="1">
      <c r="B85" s="30"/>
      <c r="C85" s="19" t="s">
        <v>62</v>
      </c>
      <c r="D85" s="31">
        <v>44264.886805640024</v>
      </c>
      <c r="E85" s="31">
        <v>27376.881924629997</v>
      </c>
      <c r="F85" s="62">
        <v>0.48908915857520463</v>
      </c>
      <c r="G85" s="31">
        <v>42530.111918270006</v>
      </c>
      <c r="H85" s="62">
        <v>1.3377951206351558E-2</v>
      </c>
      <c r="I85" s="31">
        <v>5085</v>
      </c>
      <c r="J85" s="62">
        <v>0.31223519667446525</v>
      </c>
      <c r="K85" s="59">
        <v>5.3716496341665447</v>
      </c>
      <c r="L85" s="87">
        <v>17899.859384719999</v>
      </c>
      <c r="M85" s="62">
        <v>0.42087496546254399</v>
      </c>
      <c r="N85" s="31">
        <v>243.73575453000009</v>
      </c>
      <c r="O85" s="31">
        <v>446.73594682999999</v>
      </c>
    </row>
    <row r="86" spans="2:18" s="28" customFormat="1" thickBot="1">
      <c r="B86" s="568" t="s">
        <v>74</v>
      </c>
      <c r="C86" s="568"/>
      <c r="D86" s="63">
        <v>85064.987594450053</v>
      </c>
      <c r="E86" s="63">
        <v>68381.176937980024</v>
      </c>
      <c r="F86" s="62">
        <v>0.57652803672794117</v>
      </c>
      <c r="G86" s="63">
        <v>98113.8683285304</v>
      </c>
      <c r="H86" s="62">
        <v>2.1901917006139405E-2</v>
      </c>
      <c r="I86" s="63">
        <v>177114</v>
      </c>
      <c r="J86" s="62">
        <v>0.42472955537046647</v>
      </c>
      <c r="K86" s="59">
        <v>1.4157906593160401</v>
      </c>
      <c r="L86" s="31">
        <v>38154.642638469937</v>
      </c>
      <c r="M86" s="62">
        <v>0.38888123859015611</v>
      </c>
      <c r="N86" s="31">
        <v>883.15661706000026</v>
      </c>
      <c r="O86" s="63">
        <v>1943.4886504999997</v>
      </c>
      <c r="P86" s="64"/>
      <c r="R86" s="86"/>
    </row>
    <row r="88" spans="2:18">
      <c r="L88" s="57"/>
    </row>
    <row r="89" spans="2:18">
      <c r="L89" s="57"/>
    </row>
    <row r="90" spans="2:18">
      <c r="L90" s="57"/>
    </row>
  </sheetData>
  <mergeCells count="2">
    <mergeCell ref="B2:I2"/>
    <mergeCell ref="B86:C86"/>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119A5-9FEA-452D-BBE3-5B5D05A5E6FF}">
  <dimension ref="A1:M25"/>
  <sheetViews>
    <sheetView workbookViewId="0">
      <selection activeCell="C37" sqref="C37"/>
    </sheetView>
  </sheetViews>
  <sheetFormatPr defaultColWidth="9.140625" defaultRowHeight="12.75"/>
  <cols>
    <col min="1" max="1" width="3.7109375" style="26" customWidth="1"/>
    <col min="2" max="2" width="9.140625" style="26"/>
    <col min="3" max="3" width="59.85546875" style="26" bestFit="1" customWidth="1"/>
    <col min="4" max="8" width="26.28515625" style="26" customWidth="1"/>
    <col min="9" max="16384" width="9.140625" style="26"/>
  </cols>
  <sheetData>
    <row r="1" spans="1:13" ht="21" customHeight="1">
      <c r="A1" s="15"/>
      <c r="B1" s="15"/>
      <c r="C1" s="15"/>
      <c r="D1" s="15"/>
      <c r="E1" s="15"/>
      <c r="F1" s="15"/>
      <c r="G1" s="15"/>
      <c r="H1" s="15"/>
      <c r="I1" s="15"/>
      <c r="J1" s="15"/>
      <c r="K1" s="15"/>
    </row>
    <row r="2" spans="1:13" ht="48" customHeight="1">
      <c r="A2" s="25"/>
      <c r="B2" s="558" t="s">
        <v>1102</v>
      </c>
      <c r="C2" s="558"/>
      <c r="D2" s="558"/>
      <c r="E2" s="558"/>
      <c r="F2" s="558"/>
      <c r="G2" s="558"/>
      <c r="H2" s="558"/>
      <c r="I2" s="558"/>
      <c r="J2" s="558"/>
      <c r="K2" s="558"/>
      <c r="L2" s="558"/>
    </row>
    <row r="3" spans="1:13" ht="48">
      <c r="A3" s="49"/>
      <c r="B3" s="10" t="s">
        <v>1259</v>
      </c>
      <c r="C3" s="660"/>
      <c r="D3" s="548" t="s">
        <v>1103</v>
      </c>
      <c r="E3" s="548" t="s">
        <v>1104</v>
      </c>
      <c r="F3" s="548" t="s">
        <v>1105</v>
      </c>
      <c r="G3" s="548" t="s">
        <v>1106</v>
      </c>
      <c r="H3" s="548" t="s">
        <v>1107</v>
      </c>
      <c r="I3" s="50"/>
      <c r="J3" s="50"/>
      <c r="K3" s="50"/>
      <c r="L3" s="50"/>
    </row>
    <row r="4" spans="1:13" ht="12.75" customHeight="1">
      <c r="A4" s="39"/>
      <c r="B4" s="39">
        <v>1</v>
      </c>
      <c r="C4" s="376" t="s">
        <v>500</v>
      </c>
      <c r="D4" s="376"/>
      <c r="E4" s="378">
        <v>28838.874333582884</v>
      </c>
      <c r="F4" s="410">
        <v>1</v>
      </c>
      <c r="G4" s="410"/>
      <c r="H4" s="410"/>
      <c r="I4" s="29"/>
      <c r="J4" s="29"/>
      <c r="K4" s="29"/>
      <c r="L4" s="29"/>
      <c r="M4" s="65"/>
    </row>
    <row r="5" spans="1:13" ht="12.75" customHeight="1">
      <c r="A5" s="39"/>
      <c r="B5" s="39">
        <v>1.1000000000000001</v>
      </c>
      <c r="C5" s="379" t="s">
        <v>1115</v>
      </c>
      <c r="D5" s="381"/>
      <c r="E5" s="27">
        <v>100.70514093999999</v>
      </c>
      <c r="F5" s="411">
        <v>1</v>
      </c>
      <c r="G5" s="411"/>
      <c r="H5" s="411"/>
      <c r="I5" s="28"/>
      <c r="J5" s="28"/>
      <c r="K5" s="28"/>
      <c r="L5" s="65"/>
      <c r="M5" s="65"/>
    </row>
    <row r="6" spans="1:13" ht="12.75" customHeight="1">
      <c r="A6" s="38"/>
      <c r="B6" s="39">
        <v>1.2</v>
      </c>
      <c r="C6" s="379" t="s">
        <v>1116</v>
      </c>
      <c r="D6" s="381"/>
      <c r="E6" s="27">
        <v>0</v>
      </c>
      <c r="F6" s="411">
        <v>1</v>
      </c>
      <c r="G6" s="411"/>
      <c r="H6" s="411"/>
      <c r="I6" s="37"/>
      <c r="J6" s="37"/>
      <c r="K6" s="37"/>
      <c r="L6" s="65"/>
      <c r="M6" s="65"/>
    </row>
    <row r="7" spans="1:13" ht="12.75" customHeight="1">
      <c r="A7" s="39"/>
      <c r="B7" s="39">
        <v>2</v>
      </c>
      <c r="C7" s="69" t="s">
        <v>18</v>
      </c>
      <c r="D7" s="27"/>
      <c r="E7" s="27">
        <v>2080.09859027634</v>
      </c>
      <c r="F7" s="411">
        <v>1</v>
      </c>
      <c r="G7" s="411"/>
      <c r="H7" s="411"/>
      <c r="I7" s="28"/>
      <c r="J7" s="28"/>
      <c r="K7" s="28"/>
      <c r="L7" s="65"/>
      <c r="M7" s="65"/>
    </row>
    <row r="8" spans="1:13" ht="12.75" customHeight="1">
      <c r="B8" s="39">
        <v>3</v>
      </c>
      <c r="C8" s="69" t="s">
        <v>19</v>
      </c>
      <c r="D8" s="27">
        <v>96283.699150209985</v>
      </c>
      <c r="E8" s="27">
        <v>96709.514270881424</v>
      </c>
      <c r="F8" s="411">
        <v>4.4030323581063218E-3</v>
      </c>
      <c r="G8" s="411">
        <v>0.99559696764189376</v>
      </c>
      <c r="H8" s="411"/>
      <c r="I8" s="65"/>
      <c r="J8" s="65"/>
      <c r="K8" s="65"/>
      <c r="L8" s="65"/>
      <c r="M8" s="65"/>
    </row>
    <row r="9" spans="1:13" ht="12.75" customHeight="1">
      <c r="B9" s="39">
        <v>3.1</v>
      </c>
      <c r="C9" s="379" t="s">
        <v>1113</v>
      </c>
      <c r="D9" s="381"/>
      <c r="E9" s="27"/>
      <c r="F9" s="411"/>
      <c r="G9" s="411"/>
      <c r="H9" s="411"/>
      <c r="I9" s="65"/>
      <c r="J9" s="65"/>
      <c r="K9" s="65"/>
      <c r="L9" s="65"/>
      <c r="M9" s="65"/>
    </row>
    <row r="10" spans="1:13" ht="12.75" customHeight="1">
      <c r="B10" s="39">
        <v>3.2</v>
      </c>
      <c r="C10" s="379" t="s">
        <v>1114</v>
      </c>
      <c r="D10" s="382"/>
      <c r="E10" s="378"/>
      <c r="F10" s="410"/>
      <c r="G10" s="410"/>
      <c r="H10" s="410"/>
      <c r="I10" s="65"/>
      <c r="J10" s="65"/>
      <c r="K10" s="65"/>
      <c r="L10" s="65"/>
      <c r="M10" s="65"/>
    </row>
    <row r="11" spans="1:13" ht="12.75" customHeight="1">
      <c r="B11" s="39">
        <v>4</v>
      </c>
      <c r="C11" s="69" t="s">
        <v>20</v>
      </c>
      <c r="D11" s="27">
        <v>26133.883921250716</v>
      </c>
      <c r="E11" s="27">
        <v>27385.110756364782</v>
      </c>
      <c r="F11" s="411">
        <v>4.5690041068147134E-2</v>
      </c>
      <c r="G11" s="411">
        <v>0.95430995893185289</v>
      </c>
      <c r="H11" s="411"/>
      <c r="I11" s="65"/>
      <c r="J11" s="65"/>
      <c r="K11" s="65"/>
      <c r="L11" s="65"/>
      <c r="M11" s="65"/>
    </row>
    <row r="12" spans="1:13" ht="12.75" customHeight="1">
      <c r="B12" s="39">
        <v>4.0999999999999996</v>
      </c>
      <c r="C12" s="379" t="s">
        <v>1108</v>
      </c>
      <c r="D12" s="381"/>
      <c r="E12" s="27">
        <v>387.94473140000031</v>
      </c>
      <c r="F12" s="411">
        <v>6.212265536647002E-2</v>
      </c>
      <c r="G12" s="411">
        <v>0.9378773446335299</v>
      </c>
      <c r="H12" s="411"/>
      <c r="I12" s="65"/>
      <c r="J12" s="65"/>
      <c r="K12" s="65"/>
      <c r="L12" s="65"/>
      <c r="M12" s="65"/>
    </row>
    <row r="13" spans="1:13">
      <c r="B13" s="39">
        <v>4.2</v>
      </c>
      <c r="C13" s="379" t="s">
        <v>1109</v>
      </c>
      <c r="D13" s="381"/>
      <c r="E13" s="27">
        <v>11374.344117240073</v>
      </c>
      <c r="F13" s="411">
        <v>2.7483267692436568E-3</v>
      </c>
      <c r="G13" s="411">
        <v>0.99725167323075636</v>
      </c>
      <c r="H13" s="411"/>
    </row>
    <row r="14" spans="1:13">
      <c r="B14" s="39">
        <v>4.3</v>
      </c>
      <c r="C14" s="379" t="s">
        <v>1110</v>
      </c>
      <c r="D14" s="381"/>
      <c r="E14" s="27"/>
      <c r="F14" s="411"/>
      <c r="G14" s="411"/>
      <c r="H14" s="411"/>
    </row>
    <row r="15" spans="1:13">
      <c r="B15" s="39">
        <v>4.4000000000000004</v>
      </c>
      <c r="C15" s="379" t="s">
        <v>1111</v>
      </c>
      <c r="D15" s="381"/>
      <c r="E15" s="27">
        <v>914.84619579999878</v>
      </c>
      <c r="F15" s="411">
        <v>0.4075774705429458</v>
      </c>
      <c r="G15" s="411">
        <v>0.59242252945705431</v>
      </c>
      <c r="H15" s="411"/>
    </row>
    <row r="16" spans="1:13">
      <c r="B16" s="39">
        <v>4.5</v>
      </c>
      <c r="C16" s="379" t="s">
        <v>1112</v>
      </c>
      <c r="D16" s="381"/>
      <c r="E16" s="27">
        <v>14707.975711930645</v>
      </c>
      <c r="F16" s="411">
        <v>5.5955733239511127E-2</v>
      </c>
      <c r="G16" s="411">
        <v>0.9440442667604888</v>
      </c>
      <c r="H16" s="411"/>
    </row>
    <row r="17" spans="2:8">
      <c r="B17" s="39">
        <v>5</v>
      </c>
      <c r="C17" s="69" t="s">
        <v>21</v>
      </c>
      <c r="D17" s="27"/>
      <c r="E17" s="27">
        <v>1781.13624809667</v>
      </c>
      <c r="F17" s="411">
        <v>1</v>
      </c>
      <c r="G17" s="411"/>
      <c r="H17" s="411"/>
    </row>
    <row r="18" spans="2:8">
      <c r="B18" s="39">
        <v>6</v>
      </c>
      <c r="C18" s="69" t="s">
        <v>187</v>
      </c>
      <c r="D18" s="27"/>
      <c r="E18" s="27">
        <v>2312.8414998186104</v>
      </c>
      <c r="F18" s="411">
        <v>1</v>
      </c>
      <c r="G18" s="411"/>
      <c r="H18" s="411"/>
    </row>
    <row r="19" spans="2:8" ht="13.5" thickBot="1">
      <c r="B19" s="66">
        <v>7</v>
      </c>
      <c r="C19" s="89" t="s">
        <v>91</v>
      </c>
      <c r="D19" s="380">
        <v>122417.5830714607</v>
      </c>
      <c r="E19" s="380">
        <v>159107.57569902073</v>
      </c>
      <c r="F19" s="412">
        <v>0.23059865293256321</v>
      </c>
      <c r="G19" s="412">
        <v>0.76940134706743679</v>
      </c>
      <c r="H19" s="412"/>
    </row>
    <row r="20" spans="2:8">
      <c r="B20" s="39"/>
      <c r="C20" s="69"/>
      <c r="D20" s="27"/>
      <c r="E20" s="27"/>
      <c r="F20" s="27"/>
      <c r="G20" s="27"/>
      <c r="H20" s="27"/>
    </row>
    <row r="21" spans="2:8">
      <c r="B21" s="39"/>
      <c r="C21" s="69"/>
      <c r="D21" s="27"/>
      <c r="E21" s="27"/>
      <c r="F21" s="27"/>
      <c r="G21" s="27"/>
      <c r="H21" s="27"/>
    </row>
    <row r="22" spans="2:8">
      <c r="B22" s="39"/>
      <c r="C22" s="69"/>
    </row>
    <row r="23" spans="2:8">
      <c r="B23" s="38"/>
      <c r="C23" s="377"/>
      <c r="D23" s="377"/>
      <c r="E23" s="377"/>
      <c r="F23" s="377"/>
      <c r="G23" s="377"/>
      <c r="H23" s="377"/>
    </row>
    <row r="24" spans="2:8">
      <c r="B24" s="28"/>
      <c r="C24" s="28"/>
      <c r="D24" s="28"/>
      <c r="E24" s="28"/>
      <c r="F24" s="28"/>
      <c r="G24" s="28"/>
      <c r="H24" s="28"/>
    </row>
    <row r="25" spans="2:8">
      <c r="B25" s="28"/>
      <c r="C25" s="28"/>
      <c r="D25" s="28"/>
      <c r="E25" s="28"/>
      <c r="F25" s="28"/>
      <c r="G25" s="28"/>
      <c r="H25" s="28"/>
    </row>
  </sheetData>
  <mergeCells count="1">
    <mergeCell ref="B2:L2"/>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47"/>
  <dimension ref="A1:J29"/>
  <sheetViews>
    <sheetView workbookViewId="0">
      <selection activeCell="E23" sqref="B3:E23"/>
    </sheetView>
  </sheetViews>
  <sheetFormatPr defaultColWidth="9.140625" defaultRowHeight="12.75"/>
  <cols>
    <col min="1" max="1" width="3.7109375" style="26" customWidth="1"/>
    <col min="2" max="2" width="9.140625" style="26"/>
    <col min="3" max="3" width="41" style="26" customWidth="1"/>
    <col min="4" max="4" width="26.28515625" style="26" customWidth="1"/>
    <col min="5" max="5" width="15.42578125" style="26" customWidth="1"/>
    <col min="6" max="6" width="10.28515625" style="26" bestFit="1" customWidth="1"/>
    <col min="7" max="7" width="9.140625" style="26"/>
    <col min="8" max="8" width="19.28515625" style="26" customWidth="1"/>
    <col min="9" max="16384" width="9.140625" style="26"/>
  </cols>
  <sheetData>
    <row r="1" spans="1:10" ht="21" customHeight="1">
      <c r="A1" s="15"/>
      <c r="B1" s="15"/>
      <c r="C1" s="15"/>
      <c r="D1" s="15"/>
      <c r="E1" s="15"/>
      <c r="F1" s="15"/>
      <c r="G1" s="15"/>
      <c r="H1" s="15"/>
    </row>
    <row r="2" spans="1:10" ht="48" customHeight="1">
      <c r="A2" s="25"/>
      <c r="B2" s="558" t="s">
        <v>174</v>
      </c>
      <c r="C2" s="558"/>
      <c r="D2" s="558"/>
      <c r="E2" s="558"/>
      <c r="F2" s="558"/>
      <c r="G2" s="558"/>
      <c r="H2" s="558"/>
      <c r="I2" s="558"/>
    </row>
    <row r="3" spans="1:10" ht="32.25" customHeight="1">
      <c r="A3" s="49"/>
      <c r="B3" s="10" t="s">
        <v>1259</v>
      </c>
      <c r="C3" s="660"/>
      <c r="D3" s="548" t="s">
        <v>188</v>
      </c>
      <c r="E3" s="548" t="s">
        <v>189</v>
      </c>
      <c r="F3" s="50"/>
      <c r="G3" s="50"/>
      <c r="H3" s="50"/>
      <c r="I3" s="50"/>
    </row>
    <row r="4" spans="1:10" ht="12.75" customHeight="1">
      <c r="A4" s="39"/>
      <c r="B4" s="39">
        <v>1</v>
      </c>
      <c r="C4" s="569" t="s">
        <v>175</v>
      </c>
      <c r="D4" s="569"/>
      <c r="E4" s="569"/>
      <c r="F4" s="29"/>
      <c r="G4" s="29"/>
      <c r="H4" s="29"/>
      <c r="I4" s="29"/>
      <c r="J4" s="65"/>
    </row>
    <row r="5" spans="1:10" ht="12.75" customHeight="1">
      <c r="A5" s="39"/>
      <c r="B5" s="39">
        <v>2</v>
      </c>
      <c r="C5" s="69" t="s">
        <v>176</v>
      </c>
      <c r="D5" s="27"/>
      <c r="E5" s="27"/>
      <c r="F5" s="28"/>
      <c r="G5" s="28"/>
      <c r="H5" s="28"/>
      <c r="I5" s="65"/>
      <c r="J5" s="65"/>
    </row>
    <row r="6" spans="1:10" ht="12.75" customHeight="1">
      <c r="A6" s="38"/>
      <c r="B6" s="39">
        <v>3</v>
      </c>
      <c r="C6" s="69" t="s">
        <v>18</v>
      </c>
      <c r="D6" s="27"/>
      <c r="E6" s="27"/>
      <c r="F6" s="37"/>
      <c r="G6" s="37"/>
      <c r="H6" s="37"/>
      <c r="I6" s="65"/>
      <c r="J6" s="65"/>
    </row>
    <row r="7" spans="1:10" ht="12.75" customHeight="1">
      <c r="A7" s="39"/>
      <c r="B7" s="39">
        <v>4</v>
      </c>
      <c r="C7" s="69" t="s">
        <v>177</v>
      </c>
      <c r="D7" s="27"/>
      <c r="E7" s="27"/>
      <c r="F7" s="28"/>
      <c r="G7" s="28"/>
      <c r="H7" s="28"/>
      <c r="I7" s="65"/>
      <c r="J7" s="65"/>
    </row>
    <row r="8" spans="1:10" ht="12.75" customHeight="1">
      <c r="B8" s="39">
        <v>5</v>
      </c>
      <c r="C8" s="69" t="s">
        <v>178</v>
      </c>
      <c r="D8" s="27"/>
      <c r="E8" s="27"/>
      <c r="F8" s="65"/>
      <c r="G8" s="65"/>
      <c r="H8" s="65"/>
      <c r="I8" s="65"/>
      <c r="J8" s="65"/>
    </row>
    <row r="9" spans="1:10" ht="12.75" customHeight="1">
      <c r="B9" s="39">
        <v>6</v>
      </c>
      <c r="C9" s="69" t="s">
        <v>179</v>
      </c>
      <c r="D9" s="27"/>
      <c r="E9" s="27"/>
      <c r="F9" s="65"/>
      <c r="G9" s="65"/>
      <c r="H9" s="65"/>
      <c r="I9" s="65"/>
      <c r="J9" s="65"/>
    </row>
    <row r="10" spans="1:10" ht="12.75" customHeight="1">
      <c r="B10" s="39">
        <v>7</v>
      </c>
      <c r="C10" s="570" t="s">
        <v>180</v>
      </c>
      <c r="D10" s="570"/>
      <c r="E10" s="570"/>
      <c r="F10" s="65"/>
      <c r="G10" s="65"/>
      <c r="H10" s="65"/>
      <c r="I10" s="65"/>
      <c r="J10" s="65"/>
    </row>
    <row r="11" spans="1:10" ht="12.75" customHeight="1">
      <c r="B11" s="39">
        <v>8</v>
      </c>
      <c r="C11" s="69" t="s">
        <v>176</v>
      </c>
      <c r="D11" s="27"/>
      <c r="E11" s="27"/>
      <c r="F11" s="65"/>
      <c r="G11" s="65"/>
      <c r="H11" s="65"/>
      <c r="I11" s="65"/>
      <c r="J11" s="65"/>
    </row>
    <row r="12" spans="1:10" ht="12.75" customHeight="1">
      <c r="B12" s="39">
        <v>9</v>
      </c>
      <c r="C12" s="69" t="s">
        <v>18</v>
      </c>
      <c r="D12" s="27"/>
      <c r="E12" s="27"/>
      <c r="F12" s="65"/>
      <c r="G12" s="65"/>
      <c r="H12" s="65"/>
      <c r="I12" s="65"/>
      <c r="J12" s="65"/>
    </row>
    <row r="13" spans="1:10">
      <c r="B13" s="39">
        <v>10</v>
      </c>
      <c r="C13" s="69" t="s">
        <v>177</v>
      </c>
      <c r="D13" s="27">
        <v>15003.411243340022</v>
      </c>
      <c r="E13" s="27">
        <v>15003.411243340022</v>
      </c>
    </row>
    <row r="14" spans="1:10">
      <c r="B14" s="39">
        <v>11</v>
      </c>
      <c r="C14" s="69" t="s">
        <v>178</v>
      </c>
      <c r="D14" s="27"/>
      <c r="E14" s="27"/>
      <c r="F14" s="55"/>
    </row>
    <row r="15" spans="1:10">
      <c r="B15" s="39">
        <v>12</v>
      </c>
      <c r="C15" s="69" t="s">
        <v>179</v>
      </c>
      <c r="D15" s="27">
        <v>18056.305991050027</v>
      </c>
      <c r="E15" s="27">
        <v>18056.305991050027</v>
      </c>
      <c r="F15" s="55"/>
    </row>
    <row r="16" spans="1:10">
      <c r="B16" s="39">
        <v>13</v>
      </c>
      <c r="C16" s="69" t="s">
        <v>181</v>
      </c>
      <c r="D16" s="27">
        <v>154.65729479000009</v>
      </c>
      <c r="E16" s="27">
        <v>154.65729479000009</v>
      </c>
      <c r="F16" s="55"/>
    </row>
    <row r="17" spans="2:6">
      <c r="B17" s="39">
        <v>14</v>
      </c>
      <c r="C17" s="69" t="s">
        <v>182</v>
      </c>
      <c r="D17" s="27">
        <v>2381.4320382899846</v>
      </c>
      <c r="E17" s="27">
        <v>2381.4320382899846</v>
      </c>
      <c r="F17" s="55"/>
    </row>
    <row r="18" spans="2:6">
      <c r="B18" s="39">
        <v>15</v>
      </c>
      <c r="C18" s="69" t="s">
        <v>183</v>
      </c>
      <c r="D18" s="27"/>
      <c r="E18" s="27"/>
      <c r="F18" s="55"/>
    </row>
    <row r="19" spans="2:6">
      <c r="B19" s="39">
        <v>16</v>
      </c>
      <c r="C19" s="69" t="s">
        <v>184</v>
      </c>
      <c r="D19" s="27">
        <v>194.22988107999984</v>
      </c>
      <c r="E19" s="27">
        <v>194.22988107999984</v>
      </c>
      <c r="F19" s="55"/>
    </row>
    <row r="20" spans="2:6">
      <c r="B20" s="39">
        <v>17</v>
      </c>
      <c r="C20" s="69" t="s">
        <v>185</v>
      </c>
      <c r="D20" s="27">
        <v>2598.3345944399139</v>
      </c>
      <c r="E20" s="27">
        <v>2598.3345944399139</v>
      </c>
      <c r="F20" s="55"/>
    </row>
    <row r="21" spans="2:6">
      <c r="B21" s="39">
        <v>18</v>
      </c>
      <c r="C21" s="69" t="s">
        <v>186</v>
      </c>
      <c r="D21" s="27"/>
      <c r="E21" s="27"/>
      <c r="F21" s="55"/>
    </row>
    <row r="22" spans="2:6">
      <c r="B22" s="39">
        <v>19</v>
      </c>
      <c r="C22" s="69" t="s">
        <v>187</v>
      </c>
      <c r="D22" s="27">
        <v>599.4007507</v>
      </c>
      <c r="E22" s="27">
        <v>599.4007507</v>
      </c>
      <c r="F22" s="55"/>
    </row>
    <row r="23" spans="2:6" ht="13.5" thickBot="1">
      <c r="B23" s="66">
        <v>20</v>
      </c>
      <c r="C23" s="89" t="s">
        <v>4</v>
      </c>
      <c r="D23" s="89">
        <v>38987.771793689935</v>
      </c>
      <c r="E23" s="89">
        <v>38987.771793689935</v>
      </c>
    </row>
    <row r="24" spans="2:6">
      <c r="B24" s="28"/>
      <c r="C24" s="28"/>
      <c r="D24" s="28"/>
      <c r="E24" s="28"/>
    </row>
    <row r="25" spans="2:6">
      <c r="B25" s="28"/>
      <c r="C25" s="28"/>
      <c r="D25" s="28"/>
      <c r="E25" s="28"/>
    </row>
    <row r="29" spans="2:6">
      <c r="E29" s="26" t="s">
        <v>2</v>
      </c>
    </row>
  </sheetData>
  <mergeCells count="3">
    <mergeCell ref="B2:I2"/>
    <mergeCell ref="C4:E4"/>
    <mergeCell ref="C10:E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3899-4287-4B57-80BB-43D2E0F6B429}">
  <sheetPr codeName="Ark3"/>
  <dimension ref="B1:H48"/>
  <sheetViews>
    <sheetView topLeftCell="A22" zoomScaleNormal="100" workbookViewId="0">
      <selection activeCell="B3" sqref="B3:H48"/>
    </sheetView>
  </sheetViews>
  <sheetFormatPr defaultColWidth="9.140625" defaultRowHeight="12.75"/>
  <cols>
    <col min="1" max="1" width="3.7109375" style="2" customWidth="1"/>
    <col min="2" max="2" width="8.7109375" style="3" customWidth="1"/>
    <col min="3" max="3" width="69" style="2" customWidth="1"/>
    <col min="4" max="8" width="19.7109375" style="2" customWidth="1"/>
    <col min="9" max="16384" width="9.140625" style="2"/>
  </cols>
  <sheetData>
    <row r="1" spans="2:8" ht="21" customHeight="1"/>
    <row r="2" spans="2:8" ht="48" customHeight="1">
      <c r="B2" s="558" t="s">
        <v>415</v>
      </c>
      <c r="C2" s="558"/>
      <c r="D2" s="558"/>
      <c r="E2" s="558"/>
      <c r="F2" s="558"/>
      <c r="G2" s="558"/>
      <c r="H2" s="558"/>
    </row>
    <row r="3" spans="2:8" ht="47.25" customHeight="1">
      <c r="B3" s="604" t="s">
        <v>1259</v>
      </c>
      <c r="C3" s="198"/>
      <c r="D3" s="605" t="s">
        <v>1260</v>
      </c>
      <c r="E3" s="605" t="s">
        <v>1261</v>
      </c>
      <c r="F3" s="605" t="s">
        <v>1262</v>
      </c>
      <c r="G3" s="605" t="s">
        <v>1263</v>
      </c>
      <c r="H3" s="605" t="s">
        <v>1170</v>
      </c>
    </row>
    <row r="4" spans="2:8" s="33" customFormat="1" ht="12.75" customHeight="1">
      <c r="B4" s="13"/>
      <c r="C4" s="8" t="s">
        <v>417</v>
      </c>
      <c r="D4" s="79"/>
      <c r="E4" s="79"/>
      <c r="F4" s="79"/>
      <c r="G4" s="79"/>
      <c r="H4" s="79"/>
    </row>
    <row r="5" spans="2:8" s="33" customFormat="1" ht="12.75" customHeight="1">
      <c r="B5" s="13">
        <v>1</v>
      </c>
      <c r="C5" s="550" t="s">
        <v>418</v>
      </c>
      <c r="D5" s="32">
        <v>10483.619127634998</v>
      </c>
      <c r="E5" s="32">
        <v>10289.7530553465</v>
      </c>
      <c r="F5" s="32">
        <v>10092.6360715135</v>
      </c>
      <c r="G5" s="32">
        <v>9821.8326179860014</v>
      </c>
      <c r="H5" s="32">
        <v>10277.187231245498</v>
      </c>
    </row>
    <row r="6" spans="2:8" s="33" customFormat="1" ht="12.75" customHeight="1">
      <c r="B6" s="13">
        <v>2</v>
      </c>
      <c r="C6" s="550" t="s">
        <v>419</v>
      </c>
      <c r="D6" s="32">
        <v>11227.264127634999</v>
      </c>
      <c r="E6" s="32">
        <v>11033.4030553465</v>
      </c>
      <c r="F6" s="32">
        <v>10836.5560715135</v>
      </c>
      <c r="G6" s="32">
        <v>10565.612617986002</v>
      </c>
      <c r="H6" s="32">
        <v>11076.589481245499</v>
      </c>
    </row>
    <row r="7" spans="2:8" s="33" customFormat="1" ht="12.75" customHeight="1">
      <c r="B7" s="11">
        <v>3</v>
      </c>
      <c r="C7" s="12" t="s">
        <v>420</v>
      </c>
      <c r="D7" s="45">
        <v>11862.583622197135</v>
      </c>
      <c r="E7" s="45">
        <v>11815.392901181878</v>
      </c>
      <c r="F7" s="45">
        <v>11616.793363965067</v>
      </c>
      <c r="G7" s="45">
        <v>11342.4617439249</v>
      </c>
      <c r="H7" s="45">
        <v>13082.100745847716</v>
      </c>
    </row>
    <row r="8" spans="2:8" s="33" customFormat="1" ht="12.75" customHeight="1">
      <c r="B8" s="13"/>
      <c r="C8" s="8" t="s">
        <v>421</v>
      </c>
      <c r="D8" s="79"/>
      <c r="E8" s="79"/>
      <c r="F8" s="79"/>
      <c r="G8" s="79"/>
      <c r="H8" s="79"/>
    </row>
    <row r="9" spans="2:8" s="33" customFormat="1" ht="12.75" customHeight="1">
      <c r="B9" s="11">
        <v>4</v>
      </c>
      <c r="C9" s="12" t="s">
        <v>385</v>
      </c>
      <c r="D9" s="45">
        <v>60471.875548060816</v>
      </c>
      <c r="E9" s="45">
        <v>59844.159484343283</v>
      </c>
      <c r="F9" s="45">
        <v>60718.93553572477</v>
      </c>
      <c r="G9" s="45">
        <v>59478.742762210481</v>
      </c>
      <c r="H9" s="45">
        <v>57414.514861082156</v>
      </c>
    </row>
    <row r="10" spans="2:8" s="33" customFormat="1" ht="12.75" customHeight="1">
      <c r="B10" s="13"/>
      <c r="C10" s="8" t="s">
        <v>422</v>
      </c>
      <c r="D10" s="79"/>
      <c r="E10" s="79"/>
      <c r="F10" s="79"/>
      <c r="G10" s="79"/>
      <c r="H10" s="79"/>
    </row>
    <row r="11" spans="2:8" s="33" customFormat="1" ht="12.75" customHeight="1">
      <c r="B11" s="13">
        <v>5</v>
      </c>
      <c r="C11" s="550" t="s">
        <v>423</v>
      </c>
      <c r="D11" s="404">
        <v>0.17336355177710674</v>
      </c>
      <c r="E11" s="404">
        <v>0.17194247766214438</v>
      </c>
      <c r="F11" s="404">
        <v>0.16621892301743937</v>
      </c>
      <c r="G11" s="404">
        <v>0.16513181284366779</v>
      </c>
      <c r="H11" s="404">
        <v>0.17899980964938511</v>
      </c>
    </row>
    <row r="12" spans="2:8" s="33" customFormat="1" ht="12.75" customHeight="1">
      <c r="B12" s="13">
        <v>6</v>
      </c>
      <c r="C12" s="550" t="s">
        <v>424</v>
      </c>
      <c r="D12" s="404">
        <v>0.18566092131063447</v>
      </c>
      <c r="E12" s="404">
        <v>0.18436892004863251</v>
      </c>
      <c r="F12" s="404">
        <v>0.17847078470500644</v>
      </c>
      <c r="G12" s="404">
        <v>0.17763678462784876</v>
      </c>
      <c r="H12" s="404">
        <v>0.19292315728951062</v>
      </c>
    </row>
    <row r="13" spans="2:8" s="33" customFormat="1" ht="12.75" customHeight="1">
      <c r="B13" s="11">
        <v>7</v>
      </c>
      <c r="C13" s="12" t="s">
        <v>425</v>
      </c>
      <c r="D13" s="402">
        <v>0.1961669538886584</v>
      </c>
      <c r="E13" s="402">
        <v>0.19743602388254911</v>
      </c>
      <c r="F13" s="402">
        <v>0.1913207677550634</v>
      </c>
      <c r="G13" s="402">
        <v>0.1906977386739801</v>
      </c>
      <c r="H13" s="402">
        <v>0.22785354500513744</v>
      </c>
    </row>
    <row r="14" spans="2:8" s="33" customFormat="1" ht="12.75" customHeight="1">
      <c r="B14" s="13"/>
      <c r="C14" s="8" t="s">
        <v>426</v>
      </c>
      <c r="D14" s="405"/>
      <c r="E14" s="405"/>
      <c r="F14" s="405"/>
      <c r="G14" s="405"/>
      <c r="H14" s="405"/>
    </row>
    <row r="15" spans="2:8" s="33" customFormat="1" ht="12.75" customHeight="1">
      <c r="B15" s="13" t="s">
        <v>459</v>
      </c>
      <c r="C15" s="550" t="s">
        <v>427</v>
      </c>
      <c r="D15" s="404"/>
      <c r="E15" s="404"/>
      <c r="F15" s="404"/>
      <c r="G15" s="404"/>
      <c r="H15" s="404"/>
    </row>
    <row r="16" spans="2:8" s="33" customFormat="1" ht="12.75" customHeight="1">
      <c r="B16" s="13" t="s">
        <v>460</v>
      </c>
      <c r="C16" s="550" t="s">
        <v>428</v>
      </c>
      <c r="D16" s="404"/>
      <c r="E16" s="404"/>
      <c r="F16" s="404"/>
      <c r="G16" s="404"/>
      <c r="H16" s="404"/>
    </row>
    <row r="17" spans="2:8" s="33" customFormat="1" ht="12.75" customHeight="1">
      <c r="B17" s="13" t="s">
        <v>461</v>
      </c>
      <c r="C17" s="550" t="s">
        <v>429</v>
      </c>
      <c r="D17" s="404"/>
      <c r="E17" s="404"/>
      <c r="F17" s="404"/>
      <c r="G17" s="404"/>
      <c r="H17" s="404"/>
    </row>
    <row r="18" spans="2:8" s="33" customFormat="1" ht="12.75" customHeight="1">
      <c r="B18" s="11" t="s">
        <v>462</v>
      </c>
      <c r="C18" s="12" t="s">
        <v>430</v>
      </c>
      <c r="D18" s="402">
        <v>0.10820526616215</v>
      </c>
      <c r="E18" s="402">
        <v>0.106544</v>
      </c>
      <c r="F18" s="402">
        <v>0.106544</v>
      </c>
      <c r="G18" s="402">
        <v>0.106544</v>
      </c>
      <c r="H18" s="402">
        <v>0.10609300000000001</v>
      </c>
    </row>
    <row r="19" spans="2:8" s="33" customFormat="1" ht="24.75" customHeight="1">
      <c r="B19" s="13"/>
      <c r="C19" s="8" t="s">
        <v>431</v>
      </c>
      <c r="D19" s="405"/>
      <c r="E19" s="405"/>
      <c r="F19" s="405"/>
      <c r="G19" s="405"/>
      <c r="H19" s="405"/>
    </row>
    <row r="20" spans="2:8" s="33" customFormat="1" ht="12.75" customHeight="1">
      <c r="B20" s="13">
        <v>8</v>
      </c>
      <c r="C20" s="550" t="s">
        <v>432</v>
      </c>
      <c r="D20" s="404">
        <v>2.5000000000000001E-2</v>
      </c>
      <c r="E20" s="404">
        <v>2.5000000000000001E-2</v>
      </c>
      <c r="F20" s="404">
        <v>2.5000000000000001E-2</v>
      </c>
      <c r="G20" s="404">
        <v>2.5000000000000001E-2</v>
      </c>
      <c r="H20" s="404">
        <v>2.5000000000000001E-2</v>
      </c>
    </row>
    <row r="21" spans="2:8" s="33" customFormat="1" ht="12.75" customHeight="1">
      <c r="B21" s="13" t="s">
        <v>402</v>
      </c>
      <c r="C21" s="550" t="s">
        <v>433</v>
      </c>
      <c r="D21" s="404"/>
      <c r="E21" s="404"/>
      <c r="F21" s="404"/>
      <c r="G21" s="404"/>
      <c r="H21" s="404"/>
    </row>
    <row r="22" spans="2:8" s="33" customFormat="1" ht="12.75" customHeight="1">
      <c r="B22" s="13">
        <v>9</v>
      </c>
      <c r="C22" s="550" t="s">
        <v>434</v>
      </c>
      <c r="D22" s="405"/>
      <c r="E22" s="405"/>
      <c r="F22" s="405"/>
      <c r="G22" s="405"/>
      <c r="H22" s="405"/>
    </row>
    <row r="23" spans="2:8" s="33" customFormat="1" ht="12.75" customHeight="1">
      <c r="B23" s="13" t="s">
        <v>463</v>
      </c>
      <c r="C23" s="550" t="s">
        <v>435</v>
      </c>
      <c r="D23" s="404">
        <v>0.01</v>
      </c>
      <c r="E23" s="404">
        <v>0.01</v>
      </c>
      <c r="F23" s="404">
        <v>0.01</v>
      </c>
      <c r="G23" s="404">
        <v>0.01</v>
      </c>
      <c r="H23" s="404">
        <v>0.01</v>
      </c>
    </row>
    <row r="24" spans="2:8" s="33" customFormat="1" ht="12.75" customHeight="1">
      <c r="B24" s="13">
        <v>10</v>
      </c>
      <c r="C24" s="550" t="s">
        <v>436</v>
      </c>
      <c r="D24" s="404"/>
      <c r="E24" s="404"/>
      <c r="F24" s="404"/>
      <c r="G24" s="404"/>
      <c r="H24" s="404"/>
    </row>
    <row r="25" spans="2:8" s="33" customFormat="1" ht="12.75" customHeight="1">
      <c r="B25" s="13" t="s">
        <v>464</v>
      </c>
      <c r="C25" s="550" t="s">
        <v>437</v>
      </c>
      <c r="D25" s="404"/>
      <c r="E25" s="404"/>
      <c r="F25" s="404"/>
      <c r="G25" s="404"/>
      <c r="H25" s="404"/>
    </row>
    <row r="26" spans="2:8" s="33" customFormat="1" ht="12.75" customHeight="1">
      <c r="B26" s="13">
        <v>11</v>
      </c>
      <c r="C26" s="550" t="s">
        <v>438</v>
      </c>
      <c r="D26" s="404">
        <v>5.2989185272340776E-2</v>
      </c>
      <c r="E26" s="404">
        <v>4.4225E-2</v>
      </c>
      <c r="F26" s="404">
        <v>3.5025308480566092E-2</v>
      </c>
      <c r="G26" s="404">
        <v>3.5024273092082191E-2</v>
      </c>
      <c r="H26" s="404">
        <v>3.5017254992093842E-2</v>
      </c>
    </row>
    <row r="27" spans="2:8" s="33" customFormat="1" ht="12.75" customHeight="1">
      <c r="B27" s="13" t="s">
        <v>465</v>
      </c>
      <c r="C27" s="550" t="s">
        <v>439</v>
      </c>
      <c r="D27" s="404">
        <v>0.16119445143449079</v>
      </c>
      <c r="E27" s="404">
        <v>0.15076899999999999</v>
      </c>
      <c r="F27" s="404">
        <v>0.14156930848056609</v>
      </c>
      <c r="G27" s="404">
        <v>0.1415682730920822</v>
      </c>
      <c r="H27" s="404">
        <v>0.14111025499209384</v>
      </c>
    </row>
    <row r="28" spans="2:8" ht="12.75" customHeight="1">
      <c r="B28" s="287">
        <v>12</v>
      </c>
      <c r="C28" s="500" t="s">
        <v>440</v>
      </c>
      <c r="D28" s="606">
        <v>0.12836355177710679</v>
      </c>
      <c r="E28" s="606">
        <v>0.12694247766214437</v>
      </c>
      <c r="F28" s="606">
        <v>0.12121892301743939</v>
      </c>
      <c r="G28" s="606">
        <v>0.12013181284366782</v>
      </c>
      <c r="H28" s="606">
        <v>0.13399980964938513</v>
      </c>
    </row>
    <row r="29" spans="2:8" ht="12.75" customHeight="1">
      <c r="B29" s="39"/>
      <c r="C29" s="461" t="s">
        <v>313</v>
      </c>
      <c r="D29" s="79"/>
      <c r="E29" s="79"/>
      <c r="F29" s="79"/>
      <c r="G29" s="79"/>
      <c r="H29" s="79"/>
    </row>
    <row r="30" spans="2:8" ht="12.75" customHeight="1">
      <c r="B30" s="34">
        <v>13</v>
      </c>
      <c r="C30" s="33" t="s">
        <v>441</v>
      </c>
      <c r="D30" s="32">
        <v>185133.69758259578</v>
      </c>
      <c r="E30" s="32">
        <v>189708.57729092977</v>
      </c>
      <c r="F30" s="32">
        <v>185646.44812646756</v>
      </c>
      <c r="G30" s="32">
        <v>175961.67656295773</v>
      </c>
      <c r="H30" s="32">
        <v>178791.89649997998</v>
      </c>
    </row>
    <row r="31" spans="2:8" ht="12.75" customHeight="1">
      <c r="B31" s="287">
        <v>14</v>
      </c>
      <c r="C31" s="500" t="s">
        <v>442</v>
      </c>
      <c r="D31" s="607">
        <v>6.0644087350040926E-2</v>
      </c>
      <c r="E31" s="607">
        <v>5.8159748035146022E-2</v>
      </c>
      <c r="F31" s="607">
        <v>5.8372008626479809E-2</v>
      </c>
      <c r="G31" s="607">
        <v>6.0044964491002134E-2</v>
      </c>
      <c r="H31" s="607">
        <v>6.1952413391404684E-2</v>
      </c>
    </row>
    <row r="32" spans="2:8" ht="25.5" customHeight="1">
      <c r="B32" s="34"/>
      <c r="C32" s="608" t="s">
        <v>443</v>
      </c>
      <c r="D32" s="403"/>
      <c r="E32" s="403"/>
      <c r="F32" s="403"/>
      <c r="G32" s="403"/>
      <c r="H32" s="403"/>
    </row>
    <row r="33" spans="2:8" ht="12.75" customHeight="1">
      <c r="B33" s="34" t="s">
        <v>466</v>
      </c>
      <c r="C33" s="33" t="s">
        <v>444</v>
      </c>
      <c r="D33" s="609"/>
      <c r="E33" s="609"/>
      <c r="F33" s="609"/>
      <c r="G33" s="609"/>
      <c r="H33" s="609"/>
    </row>
    <row r="34" spans="2:8" ht="12.75" customHeight="1">
      <c r="B34" s="34" t="s">
        <v>467</v>
      </c>
      <c r="C34" s="33" t="s">
        <v>428</v>
      </c>
      <c r="D34" s="609"/>
      <c r="E34" s="609"/>
      <c r="F34" s="609"/>
      <c r="G34" s="609"/>
      <c r="H34" s="609"/>
    </row>
    <row r="35" spans="2:8" ht="12.75" customHeight="1">
      <c r="B35" s="287" t="s">
        <v>468</v>
      </c>
      <c r="C35" s="500" t="s">
        <v>445</v>
      </c>
      <c r="D35" s="607">
        <v>0.03</v>
      </c>
      <c r="E35" s="607">
        <v>0.03</v>
      </c>
      <c r="F35" s="607">
        <v>0.03</v>
      </c>
      <c r="G35" s="607">
        <v>0.03</v>
      </c>
      <c r="H35" s="607">
        <v>0.03</v>
      </c>
    </row>
    <row r="36" spans="2:8" ht="24.75" customHeight="1">
      <c r="B36" s="34"/>
      <c r="C36" s="608" t="s">
        <v>446</v>
      </c>
      <c r="D36" s="403"/>
      <c r="E36" s="403"/>
      <c r="F36" s="403"/>
      <c r="G36" s="403"/>
      <c r="H36" s="403"/>
    </row>
    <row r="37" spans="2:8" ht="12.75" customHeight="1">
      <c r="B37" s="34" t="s">
        <v>469</v>
      </c>
      <c r="C37" s="33" t="s">
        <v>447</v>
      </c>
      <c r="D37" s="609"/>
      <c r="E37" s="609"/>
      <c r="F37" s="609"/>
      <c r="G37" s="609"/>
      <c r="H37" s="609"/>
    </row>
    <row r="38" spans="2:8" ht="12.75" customHeight="1">
      <c r="B38" s="287" t="s">
        <v>470</v>
      </c>
      <c r="C38" s="500" t="s">
        <v>448</v>
      </c>
      <c r="D38" s="607">
        <v>0.03</v>
      </c>
      <c r="E38" s="607">
        <v>0.03</v>
      </c>
      <c r="F38" s="607">
        <v>0.03</v>
      </c>
      <c r="G38" s="607">
        <v>0.03</v>
      </c>
      <c r="H38" s="607">
        <v>0.03</v>
      </c>
    </row>
    <row r="39" spans="2:8" ht="12.75" customHeight="1">
      <c r="B39" s="34"/>
      <c r="C39" s="610" t="s">
        <v>449</v>
      </c>
      <c r="D39" s="79"/>
      <c r="E39" s="79"/>
      <c r="F39" s="79"/>
      <c r="G39" s="79"/>
      <c r="H39" s="79"/>
    </row>
    <row r="40" spans="2:8" ht="12.75" customHeight="1">
      <c r="B40" s="34">
        <v>15</v>
      </c>
      <c r="C40" s="33" t="s">
        <v>450</v>
      </c>
      <c r="D40" s="32">
        <v>47638.113280749996</v>
      </c>
      <c r="E40" s="32">
        <v>45968.497309999999</v>
      </c>
      <c r="F40" s="32">
        <v>45384.149960333336</v>
      </c>
      <c r="G40" s="32">
        <v>46394.529684333334</v>
      </c>
      <c r="H40" s="32">
        <v>46675.807167783292</v>
      </c>
    </row>
    <row r="41" spans="2:8" ht="12.75" customHeight="1">
      <c r="B41" s="34" t="s">
        <v>471</v>
      </c>
      <c r="C41" s="33" t="s">
        <v>451</v>
      </c>
      <c r="D41" s="32">
        <v>32804.343312166668</v>
      </c>
      <c r="E41" s="32">
        <v>31862.037679999998</v>
      </c>
      <c r="F41" s="32">
        <v>30890.816255999995</v>
      </c>
      <c r="G41" s="32">
        <v>31499.34961258333</v>
      </c>
      <c r="H41" s="32">
        <v>31379.256650942534</v>
      </c>
    </row>
    <row r="42" spans="2:8" ht="12.75" customHeight="1">
      <c r="B42" s="34" t="s">
        <v>472</v>
      </c>
      <c r="C42" s="33" t="s">
        <v>452</v>
      </c>
      <c r="D42" s="32">
        <v>6582.8562921666644</v>
      </c>
      <c r="E42" s="32">
        <v>7141.5372342500004</v>
      </c>
      <c r="F42" s="32">
        <v>8076.8111846666679</v>
      </c>
      <c r="G42" s="32">
        <v>9849.2727303333359</v>
      </c>
      <c r="H42" s="32">
        <v>10652.489845467468</v>
      </c>
    </row>
    <row r="43" spans="2:8" ht="12.75" customHeight="1">
      <c r="B43" s="34">
        <v>16</v>
      </c>
      <c r="C43" s="33" t="s">
        <v>453</v>
      </c>
      <c r="D43" s="32">
        <v>26221.48702</v>
      </c>
      <c r="E43" s="32">
        <v>24720.50044575</v>
      </c>
      <c r="F43" s="32">
        <v>22814.005071333337</v>
      </c>
      <c r="G43" s="32">
        <v>21650.076882249999</v>
      </c>
      <c r="H43" s="32">
        <v>20726.766805475065</v>
      </c>
    </row>
    <row r="44" spans="2:8" ht="12.75" customHeight="1">
      <c r="B44" s="287">
        <v>17</v>
      </c>
      <c r="C44" s="500" t="s">
        <v>454</v>
      </c>
      <c r="D44" s="607">
        <v>1.8152812018589166</v>
      </c>
      <c r="E44" s="607">
        <v>1.8717544141414051</v>
      </c>
      <c r="F44" s="607">
        <v>2.0240016295286494</v>
      </c>
      <c r="G44" s="607">
        <v>2.1737926424718363</v>
      </c>
      <c r="H44" s="607">
        <v>2.2678485573179152</v>
      </c>
    </row>
    <row r="45" spans="2:8" ht="12.75" customHeight="1">
      <c r="B45" s="34"/>
      <c r="C45" s="610" t="s">
        <v>455</v>
      </c>
      <c r="D45" s="79"/>
      <c r="E45" s="79"/>
      <c r="F45" s="79"/>
      <c r="G45" s="79"/>
      <c r="H45" s="79"/>
    </row>
    <row r="46" spans="2:8" ht="12.75" customHeight="1">
      <c r="B46" s="34">
        <v>18</v>
      </c>
      <c r="C46" s="33" t="s">
        <v>456</v>
      </c>
      <c r="D46" s="32">
        <v>118230.91109010999</v>
      </c>
      <c r="E46" s="32">
        <v>115098</v>
      </c>
      <c r="F46" s="32">
        <v>112424.86866865998</v>
      </c>
      <c r="G46" s="32">
        <v>108683.33093500001</v>
      </c>
      <c r="H46" s="32">
        <v>110390.56773717</v>
      </c>
    </row>
    <row r="47" spans="2:8" ht="12.75" customHeight="1">
      <c r="B47" s="34">
        <v>19</v>
      </c>
      <c r="C47" s="33" t="s">
        <v>457</v>
      </c>
      <c r="D47" s="32">
        <v>89749.60009271001</v>
      </c>
      <c r="E47" s="32">
        <v>89548</v>
      </c>
      <c r="F47" s="32">
        <v>88697.149454560014</v>
      </c>
      <c r="G47" s="32">
        <v>87264.360743819998</v>
      </c>
      <c r="H47" s="32">
        <v>83436.857128109987</v>
      </c>
    </row>
    <row r="48" spans="2:8" ht="12.75" customHeight="1">
      <c r="B48" s="287">
        <v>20</v>
      </c>
      <c r="C48" s="500" t="s">
        <v>458</v>
      </c>
      <c r="D48" s="607">
        <v>1.3173419265153183</v>
      </c>
      <c r="E48" s="607">
        <v>1.28</v>
      </c>
      <c r="F48" s="607">
        <v>1.2675138869739642</v>
      </c>
      <c r="G48" s="607">
        <v>1.2454492304602929</v>
      </c>
      <c r="H48" s="607">
        <v>1.3230432153943066</v>
      </c>
    </row>
  </sheetData>
  <mergeCells count="1">
    <mergeCell ref="B2:H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7BA04-C150-4ADB-B4C0-C3BA7CD06174}">
  <dimension ref="A1:Q33"/>
  <sheetViews>
    <sheetView workbookViewId="0">
      <selection activeCell="B19" sqref="B3:P19"/>
    </sheetView>
  </sheetViews>
  <sheetFormatPr defaultColWidth="9.140625" defaultRowHeight="12.75"/>
  <cols>
    <col min="1" max="1" width="3.7109375" style="26" customWidth="1"/>
    <col min="2" max="2" width="41.28515625" style="26" bestFit="1" customWidth="1"/>
    <col min="3" max="3" width="19.5703125" style="26" customWidth="1"/>
    <col min="4" max="16" width="13.7109375" style="26" customWidth="1"/>
    <col min="17" max="16384" width="9.140625" style="26"/>
  </cols>
  <sheetData>
    <row r="1" spans="1:17" ht="21" customHeight="1">
      <c r="A1" s="15"/>
      <c r="B1" s="15"/>
      <c r="C1" s="15"/>
      <c r="D1" s="15"/>
      <c r="E1" s="15"/>
      <c r="F1" s="15"/>
      <c r="G1" s="15"/>
      <c r="H1" s="15"/>
    </row>
    <row r="2" spans="1:17" ht="48" customHeight="1">
      <c r="A2" s="25"/>
      <c r="B2" s="558" t="s">
        <v>752</v>
      </c>
      <c r="C2" s="558"/>
      <c r="D2" s="558"/>
      <c r="E2" s="558"/>
      <c r="F2" s="558"/>
      <c r="G2" s="558"/>
      <c r="H2" s="558"/>
      <c r="I2" s="558"/>
    </row>
    <row r="3" spans="1:17" ht="31.5" customHeight="1">
      <c r="A3" s="49"/>
      <c r="B3" s="680" t="s">
        <v>778</v>
      </c>
      <c r="C3" s="574" t="s">
        <v>37</v>
      </c>
      <c r="D3" s="681" t="s">
        <v>764</v>
      </c>
      <c r="E3" s="681"/>
      <c r="F3" s="681"/>
      <c r="G3" s="681"/>
      <c r="H3" s="681"/>
      <c r="I3" s="681"/>
      <c r="J3" s="681"/>
      <c r="K3" s="681"/>
      <c r="L3" s="681"/>
      <c r="M3" s="681"/>
      <c r="N3" s="681"/>
      <c r="O3" s="575" t="s">
        <v>761</v>
      </c>
      <c r="P3" s="576"/>
    </row>
    <row r="4" spans="1:17" ht="33.75" customHeight="1">
      <c r="A4" s="49"/>
      <c r="B4" s="682"/>
      <c r="C4" s="574"/>
      <c r="D4" s="580" t="s">
        <v>768</v>
      </c>
      <c r="E4" s="581"/>
      <c r="F4" s="581"/>
      <c r="G4" s="581"/>
      <c r="H4" s="581"/>
      <c r="I4" s="581"/>
      <c r="J4" s="581"/>
      <c r="K4" s="581"/>
      <c r="L4" s="593"/>
      <c r="M4" s="580" t="s">
        <v>765</v>
      </c>
      <c r="N4" s="593"/>
      <c r="O4" s="582" t="s">
        <v>763</v>
      </c>
      <c r="P4" s="582" t="s">
        <v>762</v>
      </c>
    </row>
    <row r="5" spans="1:17" ht="23.25" customHeight="1">
      <c r="A5" s="49"/>
      <c r="B5" s="682"/>
      <c r="C5" s="574"/>
      <c r="D5" s="582" t="s">
        <v>769</v>
      </c>
      <c r="E5" s="582" t="s">
        <v>770</v>
      </c>
      <c r="F5" s="548"/>
      <c r="G5" s="74"/>
      <c r="H5" s="467"/>
      <c r="I5" s="582" t="s">
        <v>774</v>
      </c>
      <c r="J5" s="548"/>
      <c r="K5" s="548"/>
      <c r="L5" s="548"/>
      <c r="M5" s="594" t="s">
        <v>766</v>
      </c>
      <c r="N5" s="594" t="s">
        <v>767</v>
      </c>
      <c r="O5" s="575"/>
      <c r="P5" s="575"/>
    </row>
    <row r="6" spans="1:17" ht="81.75" customHeight="1">
      <c r="A6" s="49"/>
      <c r="B6" s="682" t="s">
        <v>1259</v>
      </c>
      <c r="C6" s="574"/>
      <c r="D6" s="575"/>
      <c r="E6" s="575"/>
      <c r="F6" s="555" t="s">
        <v>771</v>
      </c>
      <c r="G6" s="683" t="s">
        <v>772</v>
      </c>
      <c r="H6" s="555" t="s">
        <v>773</v>
      </c>
      <c r="I6" s="575"/>
      <c r="J6" s="555" t="s">
        <v>775</v>
      </c>
      <c r="K6" s="555" t="s">
        <v>776</v>
      </c>
      <c r="L6" s="555" t="s">
        <v>777</v>
      </c>
      <c r="M6" s="574"/>
      <c r="N6" s="574"/>
      <c r="O6" s="575"/>
      <c r="P6" s="575"/>
    </row>
    <row r="7" spans="1:17">
      <c r="A7" s="39"/>
      <c r="B7" s="22" t="s">
        <v>176</v>
      </c>
      <c r="C7" s="257"/>
      <c r="D7" s="252"/>
      <c r="E7" s="252"/>
      <c r="F7" s="253"/>
      <c r="G7" s="252"/>
      <c r="H7" s="254"/>
      <c r="I7" s="252"/>
      <c r="J7" s="253"/>
      <c r="K7" s="252"/>
      <c r="L7" s="252"/>
      <c r="M7" s="253"/>
      <c r="N7" s="253"/>
      <c r="O7" s="252"/>
      <c r="P7" s="252"/>
      <c r="Q7" s="28"/>
    </row>
    <row r="8" spans="1:17">
      <c r="A8" s="39"/>
      <c r="B8" s="22" t="s">
        <v>18</v>
      </c>
      <c r="C8" s="291"/>
      <c r="D8" s="252"/>
      <c r="E8" s="252"/>
      <c r="F8" s="253"/>
      <c r="G8" s="252"/>
      <c r="H8" s="254"/>
      <c r="I8" s="252"/>
      <c r="J8" s="253"/>
      <c r="K8" s="252"/>
      <c r="L8" s="252"/>
      <c r="M8" s="253"/>
      <c r="N8" s="253"/>
      <c r="O8" s="252"/>
      <c r="P8" s="252"/>
      <c r="Q8" s="28"/>
    </row>
    <row r="9" spans="1:17">
      <c r="A9" s="39"/>
      <c r="B9" s="22" t="s">
        <v>19</v>
      </c>
      <c r="C9" s="292">
        <v>97036.541150100107</v>
      </c>
      <c r="D9" s="463">
        <v>0.16442923441015084</v>
      </c>
      <c r="E9" s="463">
        <v>2.694226676810307E-2</v>
      </c>
      <c r="F9" s="463">
        <v>6.3853268728072659E-3</v>
      </c>
      <c r="G9" s="463"/>
      <c r="H9" s="463">
        <v>2.0556939895295803E-2</v>
      </c>
      <c r="I9" s="252"/>
      <c r="J9" s="253"/>
      <c r="K9" s="252"/>
      <c r="L9" s="252"/>
      <c r="M9" s="253"/>
      <c r="N9" s="253"/>
      <c r="O9" s="252">
        <v>33059.71723439006</v>
      </c>
      <c r="P9" s="252">
        <v>33059.71723439006</v>
      </c>
      <c r="Q9" s="28"/>
    </row>
    <row r="10" spans="1:17">
      <c r="A10" s="39"/>
      <c r="B10" s="255" t="s">
        <v>753</v>
      </c>
      <c r="C10" s="292">
        <v>39417.55461582006</v>
      </c>
      <c r="D10" s="463">
        <v>5.7969003352960985E-2</v>
      </c>
      <c r="E10" s="463">
        <v>4.2903850558026639E-2</v>
      </c>
      <c r="F10" s="463">
        <v>1.2303482042119335E-2</v>
      </c>
      <c r="G10" s="463"/>
      <c r="H10" s="463">
        <v>3.0600368515907306E-2</v>
      </c>
      <c r="I10" s="252"/>
      <c r="J10" s="253"/>
      <c r="K10" s="252"/>
      <c r="L10" s="252"/>
      <c r="M10" s="253"/>
      <c r="N10" s="253"/>
      <c r="O10" s="252">
        <v>15003.411243340039</v>
      </c>
      <c r="P10" s="252">
        <v>15003.411243340039</v>
      </c>
      <c r="Q10" s="28"/>
    </row>
    <row r="11" spans="1:17">
      <c r="A11" s="38"/>
      <c r="B11" s="255" t="s">
        <v>754</v>
      </c>
      <c r="C11" s="291"/>
      <c r="D11" s="463"/>
      <c r="E11" s="463"/>
      <c r="F11" s="463"/>
      <c r="G11" s="463"/>
      <c r="H11" s="463"/>
      <c r="I11" s="252"/>
      <c r="J11" s="253"/>
      <c r="K11" s="252"/>
      <c r="L11" s="252"/>
      <c r="M11" s="253"/>
      <c r="N11" s="253"/>
      <c r="O11" s="252"/>
      <c r="P11" s="252"/>
      <c r="Q11" s="28"/>
    </row>
    <row r="12" spans="1:17">
      <c r="A12" s="39"/>
      <c r="B12" s="255" t="s">
        <v>755</v>
      </c>
      <c r="C12" s="291">
        <v>57618.986534280048</v>
      </c>
      <c r="D12" s="463">
        <v>0.23725942849232065</v>
      </c>
      <c r="E12" s="463">
        <v>1.6022834847515689E-2</v>
      </c>
      <c r="F12" s="463">
        <v>2.3366752278764684E-3</v>
      </c>
      <c r="G12" s="463"/>
      <c r="H12" s="463">
        <v>1.3686159619639222E-2</v>
      </c>
      <c r="I12" s="252"/>
      <c r="J12" s="253"/>
      <c r="K12" s="252"/>
      <c r="L12" s="252"/>
      <c r="M12" s="253"/>
      <c r="N12" s="253"/>
      <c r="O12" s="252">
        <v>18056.305991050023</v>
      </c>
      <c r="P12" s="252">
        <v>18056.305991050023</v>
      </c>
      <c r="Q12" s="28"/>
    </row>
    <row r="13" spans="1:17">
      <c r="B13" s="28" t="s">
        <v>20</v>
      </c>
      <c r="C13" s="291">
        <v>26176.698959750735</v>
      </c>
      <c r="D13" s="463">
        <v>0.14367340257319491</v>
      </c>
      <c r="E13" s="463">
        <v>5.4328537818111901E-2</v>
      </c>
      <c r="F13" s="463">
        <v>3.6164150886442314E-2</v>
      </c>
      <c r="G13" s="463"/>
      <c r="H13" s="463">
        <v>1.8164386931669586E-2</v>
      </c>
      <c r="I13" s="252"/>
      <c r="J13" s="252"/>
      <c r="K13" s="252"/>
      <c r="L13" s="252"/>
      <c r="M13" s="252"/>
      <c r="N13" s="252"/>
      <c r="O13" s="252">
        <v>5328.6538085999855</v>
      </c>
      <c r="P13" s="252">
        <v>5328.6538085999855</v>
      </c>
      <c r="Q13" s="28"/>
    </row>
    <row r="14" spans="1:17">
      <c r="B14" s="256" t="s">
        <v>756</v>
      </c>
      <c r="C14" s="291">
        <v>364.42811782000001</v>
      </c>
      <c r="D14" s="463">
        <v>1.5898754011241735E-3</v>
      </c>
      <c r="E14" s="463">
        <v>0.39475707300131058</v>
      </c>
      <c r="F14" s="463">
        <v>0.39197043173972274</v>
      </c>
      <c r="G14" s="463"/>
      <c r="H14" s="463">
        <v>2.7866412615878211E-3</v>
      </c>
      <c r="I14" s="252"/>
      <c r="J14" s="252"/>
      <c r="K14" s="252"/>
      <c r="L14" s="252"/>
      <c r="M14" s="252"/>
      <c r="N14" s="252"/>
      <c r="O14" s="252">
        <v>154.65729478999984</v>
      </c>
      <c r="P14" s="252">
        <v>154.65729478999984</v>
      </c>
      <c r="Q14" s="28"/>
    </row>
    <row r="15" spans="1:17">
      <c r="B15" s="256" t="s">
        <v>757</v>
      </c>
      <c r="C15" s="292">
        <v>11357.268127420064</v>
      </c>
      <c r="D15" s="463">
        <v>3.5617203139139959E-3</v>
      </c>
      <c r="E15" s="463">
        <v>0.33439892766120044</v>
      </c>
      <c r="F15" s="463">
        <v>0.32520559386044973</v>
      </c>
      <c r="G15" s="463"/>
      <c r="H15" s="463">
        <v>9.1933338007507345E-3</v>
      </c>
      <c r="I15" s="252"/>
      <c r="J15" s="252"/>
      <c r="K15" s="252"/>
      <c r="L15" s="252"/>
      <c r="M15" s="252"/>
      <c r="N15" s="252"/>
      <c r="O15" s="252">
        <v>2381.4320382900105</v>
      </c>
      <c r="P15" s="252">
        <v>2381.4320382900105</v>
      </c>
      <c r="Q15" s="28"/>
    </row>
    <row r="16" spans="1:17">
      <c r="B16" s="256" t="s">
        <v>758</v>
      </c>
      <c r="C16" s="292"/>
      <c r="D16" s="463"/>
      <c r="E16" s="463"/>
      <c r="F16" s="463"/>
      <c r="G16" s="463"/>
      <c r="H16" s="463"/>
      <c r="I16" s="252"/>
      <c r="J16" s="252"/>
      <c r="K16" s="252"/>
      <c r="L16" s="252"/>
      <c r="M16" s="252"/>
      <c r="N16" s="252"/>
      <c r="O16" s="252"/>
      <c r="P16" s="252"/>
      <c r="Q16" s="28"/>
    </row>
    <row r="17" spans="2:17">
      <c r="B17" s="256" t="s">
        <v>759</v>
      </c>
      <c r="C17" s="291">
        <v>542.83983238999895</v>
      </c>
      <c r="D17" s="463">
        <v>7.5874146594329492E-2</v>
      </c>
      <c r="E17" s="463">
        <v>6.3235226031346835E-3</v>
      </c>
      <c r="F17" s="463">
        <v>0</v>
      </c>
      <c r="G17" s="463"/>
      <c r="H17" s="463">
        <v>6.3235226031346835E-3</v>
      </c>
      <c r="I17" s="252"/>
      <c r="J17" s="252"/>
      <c r="K17" s="252"/>
      <c r="L17" s="252"/>
      <c r="M17" s="252"/>
      <c r="N17" s="252"/>
      <c r="O17" s="252">
        <v>194.22988107999998</v>
      </c>
      <c r="P17" s="252">
        <v>194.22988107999998</v>
      </c>
      <c r="Q17" s="28"/>
    </row>
    <row r="18" spans="2:17">
      <c r="B18" s="256" t="s">
        <v>760</v>
      </c>
      <c r="C18" s="292">
        <v>13912.162882120674</v>
      </c>
      <c r="D18" s="463">
        <v>0.11965091084070606</v>
      </c>
      <c r="E18" s="463">
        <v>9.6648722552552368E-3</v>
      </c>
      <c r="F18" s="463">
        <v>0</v>
      </c>
      <c r="G18" s="463"/>
      <c r="H18" s="463">
        <v>9.6648722552552368E-3</v>
      </c>
      <c r="I18" s="252"/>
      <c r="J18" s="252"/>
      <c r="K18" s="252"/>
      <c r="L18" s="252"/>
      <c r="M18" s="252"/>
      <c r="N18" s="252"/>
      <c r="O18" s="252">
        <v>2598.3345944399748</v>
      </c>
      <c r="P18" s="252">
        <v>2598.3345944399748</v>
      </c>
      <c r="Q18" s="28"/>
    </row>
    <row r="19" spans="2:17" ht="13.5" thickBot="1">
      <c r="B19" s="30" t="s">
        <v>4</v>
      </c>
      <c r="C19" s="293">
        <v>123213.24010985084</v>
      </c>
      <c r="D19" s="464">
        <v>0.14367340257319491</v>
      </c>
      <c r="E19" s="464">
        <v>5.4328537818111901E-2</v>
      </c>
      <c r="F19" s="464">
        <v>3.6164150886442314E-2</v>
      </c>
      <c r="G19" s="464"/>
      <c r="H19" s="464">
        <v>1.8164386931669586E-2</v>
      </c>
      <c r="I19" s="258"/>
      <c r="J19" s="258"/>
      <c r="K19" s="258"/>
      <c r="L19" s="258"/>
      <c r="M19" s="258"/>
      <c r="N19" s="258"/>
      <c r="O19" s="258">
        <v>38388.371042989944</v>
      </c>
      <c r="P19" s="258">
        <v>38388.371042989944</v>
      </c>
      <c r="Q19" s="28"/>
    </row>
    <row r="20" spans="2:17">
      <c r="B20" s="28"/>
      <c r="C20" s="69"/>
      <c r="D20" s="29"/>
      <c r="E20" s="29"/>
      <c r="F20" s="60"/>
      <c r="G20" s="29"/>
      <c r="H20" s="61"/>
      <c r="I20" s="29"/>
      <c r="J20" s="60"/>
      <c r="K20" s="29"/>
      <c r="L20" s="29"/>
      <c r="M20" s="60"/>
      <c r="N20" s="60"/>
      <c r="O20" s="29"/>
      <c r="P20" s="29"/>
      <c r="Q20" s="28"/>
    </row>
    <row r="21" spans="2:17">
      <c r="B21" s="28"/>
      <c r="C21" s="251"/>
      <c r="D21" s="29"/>
      <c r="E21" s="29"/>
      <c r="F21" s="60"/>
      <c r="G21" s="29"/>
      <c r="H21" s="61"/>
      <c r="I21" s="29"/>
      <c r="J21" s="60"/>
      <c r="K21" s="29"/>
      <c r="L21" s="29"/>
      <c r="M21" s="60"/>
      <c r="N21" s="60"/>
      <c r="O21" s="29"/>
      <c r="P21" s="29"/>
      <c r="Q21" s="28"/>
    </row>
    <row r="22" spans="2:17">
      <c r="B22" s="28"/>
      <c r="C22" s="251"/>
      <c r="D22" s="29"/>
      <c r="E22" s="29"/>
      <c r="F22" s="60"/>
      <c r="G22" s="29"/>
      <c r="H22" s="61"/>
      <c r="I22" s="29"/>
      <c r="J22" s="60"/>
      <c r="K22" s="29"/>
      <c r="L22" s="29"/>
      <c r="M22" s="60"/>
      <c r="N22" s="60"/>
      <c r="O22" s="29"/>
      <c r="P22" s="29"/>
      <c r="Q22" s="28"/>
    </row>
    <row r="23" spans="2:17" ht="31.5" customHeight="1">
      <c r="B23" s="459"/>
      <c r="C23" s="571"/>
      <c r="D23" s="571"/>
      <c r="E23" s="571"/>
      <c r="F23" s="571"/>
      <c r="G23" s="571"/>
      <c r="H23" s="571"/>
      <c r="I23" s="571"/>
      <c r="J23" s="571"/>
      <c r="K23" s="571"/>
      <c r="L23" s="571"/>
      <c r="M23" s="571"/>
      <c r="N23" s="571"/>
      <c r="O23" s="571"/>
      <c r="P23" s="571"/>
      <c r="Q23" s="28"/>
    </row>
    <row r="24" spans="2:17" ht="33.75" customHeight="1">
      <c r="B24" s="456"/>
      <c r="C24" s="571"/>
      <c r="D24" s="571"/>
      <c r="E24" s="571"/>
      <c r="F24" s="571"/>
      <c r="G24" s="571"/>
      <c r="H24" s="571"/>
      <c r="I24" s="571"/>
      <c r="J24" s="571"/>
      <c r="K24" s="571"/>
      <c r="L24" s="571"/>
      <c r="M24" s="571"/>
      <c r="N24" s="571"/>
      <c r="O24" s="571"/>
      <c r="P24" s="571"/>
      <c r="Q24" s="28"/>
    </row>
    <row r="25" spans="2:17" ht="23.25" customHeight="1">
      <c r="B25" s="456"/>
      <c r="C25" s="571"/>
      <c r="D25" s="571"/>
      <c r="E25" s="571"/>
      <c r="F25" s="457"/>
      <c r="G25" s="458"/>
      <c r="H25" s="457"/>
      <c r="I25" s="571"/>
      <c r="J25" s="457"/>
      <c r="K25" s="457"/>
      <c r="L25" s="457"/>
      <c r="M25" s="571"/>
      <c r="N25" s="571"/>
      <c r="O25" s="571"/>
      <c r="P25" s="571"/>
      <c r="Q25" s="28"/>
    </row>
    <row r="26" spans="2:17" ht="81.75" customHeight="1">
      <c r="B26" s="456"/>
      <c r="C26" s="571"/>
      <c r="D26" s="571"/>
      <c r="E26" s="571"/>
      <c r="F26" s="457"/>
      <c r="G26" s="458"/>
      <c r="H26" s="457"/>
      <c r="I26" s="571"/>
      <c r="J26" s="457"/>
      <c r="K26" s="457"/>
      <c r="L26" s="457"/>
      <c r="M26" s="571"/>
      <c r="N26" s="571"/>
      <c r="O26" s="571"/>
      <c r="P26" s="571"/>
    </row>
    <row r="27" spans="2:17">
      <c r="B27" s="22"/>
      <c r="C27" s="219"/>
      <c r="D27" s="29"/>
      <c r="E27" s="29"/>
      <c r="F27" s="60"/>
      <c r="G27" s="29"/>
      <c r="H27" s="61"/>
      <c r="I27" s="29"/>
      <c r="J27" s="60"/>
      <c r="K27" s="29"/>
      <c r="L27" s="29"/>
      <c r="M27" s="60"/>
      <c r="N27" s="60"/>
      <c r="O27" s="29"/>
      <c r="P27" s="29"/>
    </row>
    <row r="28" spans="2:17">
      <c r="B28" s="22"/>
      <c r="C28" s="219"/>
      <c r="D28" s="29"/>
      <c r="E28" s="29"/>
      <c r="F28" s="60"/>
      <c r="G28" s="29"/>
      <c r="H28" s="61"/>
      <c r="I28" s="29"/>
      <c r="J28" s="60"/>
      <c r="K28" s="29"/>
      <c r="L28" s="29"/>
      <c r="M28" s="60"/>
      <c r="N28" s="60"/>
      <c r="O28" s="29"/>
      <c r="P28" s="29"/>
    </row>
    <row r="29" spans="2:17">
      <c r="B29" s="22"/>
      <c r="C29" s="460"/>
      <c r="D29" s="61"/>
      <c r="E29" s="61"/>
      <c r="F29" s="61"/>
      <c r="G29" s="61"/>
      <c r="H29" s="61"/>
      <c r="I29" s="29"/>
      <c r="J29" s="29"/>
      <c r="K29" s="29"/>
      <c r="L29" s="29"/>
      <c r="M29" s="29"/>
      <c r="N29" s="29"/>
      <c r="O29" s="29"/>
      <c r="P29" s="29"/>
    </row>
    <row r="30" spans="2:17">
      <c r="B30" s="255"/>
      <c r="C30" s="460"/>
      <c r="D30" s="61"/>
      <c r="E30" s="61"/>
      <c r="F30" s="61"/>
      <c r="G30" s="61"/>
      <c r="H30" s="61"/>
      <c r="I30" s="29"/>
      <c r="J30" s="29"/>
      <c r="K30" s="29"/>
      <c r="L30" s="29"/>
      <c r="M30" s="29"/>
      <c r="N30" s="29"/>
      <c r="O30" s="29"/>
      <c r="P30" s="29"/>
    </row>
    <row r="31" spans="2:17">
      <c r="B31" s="255"/>
      <c r="C31" s="69"/>
      <c r="D31" s="61"/>
      <c r="E31" s="61"/>
      <c r="F31" s="61"/>
      <c r="G31" s="61"/>
      <c r="H31" s="61"/>
      <c r="I31" s="29"/>
      <c r="J31" s="29"/>
      <c r="K31" s="29"/>
      <c r="L31" s="29"/>
      <c r="M31" s="29"/>
      <c r="N31" s="29"/>
      <c r="O31" s="29"/>
      <c r="P31" s="29"/>
    </row>
    <row r="32" spans="2:17">
      <c r="B32" s="255"/>
      <c r="C32" s="69"/>
      <c r="D32" s="61"/>
      <c r="E32" s="61"/>
      <c r="F32" s="61"/>
      <c r="G32" s="61"/>
      <c r="H32" s="61"/>
      <c r="I32" s="29"/>
      <c r="J32" s="29"/>
      <c r="K32" s="29"/>
      <c r="L32" s="29"/>
      <c r="M32" s="29"/>
      <c r="N32" s="29"/>
      <c r="O32" s="29"/>
      <c r="P32" s="29"/>
    </row>
    <row r="33" spans="2:16">
      <c r="B33" s="461"/>
      <c r="C33" s="462"/>
      <c r="D33" s="77"/>
      <c r="E33" s="77"/>
      <c r="F33" s="77"/>
      <c r="G33" s="77"/>
      <c r="H33" s="77"/>
      <c r="I33" s="37"/>
      <c r="J33" s="37"/>
      <c r="K33" s="37"/>
      <c r="L33" s="37"/>
      <c r="M33" s="37"/>
      <c r="N33" s="37"/>
      <c r="O33" s="37"/>
      <c r="P33" s="37"/>
    </row>
  </sheetData>
  <mergeCells count="25">
    <mergeCell ref="B2:I2"/>
    <mergeCell ref="C3:C6"/>
    <mergeCell ref="O3:P3"/>
    <mergeCell ref="P4:P6"/>
    <mergeCell ref="O4:O6"/>
    <mergeCell ref="D3:N3"/>
    <mergeCell ref="M4:N4"/>
    <mergeCell ref="M5:M6"/>
    <mergeCell ref="N5:N6"/>
    <mergeCell ref="D4:L4"/>
    <mergeCell ref="D5:D6"/>
    <mergeCell ref="E5:E6"/>
    <mergeCell ref="I5:I6"/>
    <mergeCell ref="C23:C26"/>
    <mergeCell ref="D23:N23"/>
    <mergeCell ref="O23:P23"/>
    <mergeCell ref="D24:L24"/>
    <mergeCell ref="M24:N24"/>
    <mergeCell ref="O24:O26"/>
    <mergeCell ref="P24:P26"/>
    <mergeCell ref="D25:D26"/>
    <mergeCell ref="E25:E26"/>
    <mergeCell ref="I25:I26"/>
    <mergeCell ref="M25:M26"/>
    <mergeCell ref="N25:N26"/>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48"/>
  <dimension ref="A1:I12"/>
  <sheetViews>
    <sheetView workbookViewId="0">
      <selection activeCell="D12" sqref="B3:D12"/>
    </sheetView>
  </sheetViews>
  <sheetFormatPr defaultColWidth="9.140625" defaultRowHeight="12.75"/>
  <cols>
    <col min="1" max="1" width="3.7109375" style="26" customWidth="1"/>
    <col min="2" max="2" width="9.140625" style="26"/>
    <col min="3" max="3" width="66.140625" style="26" bestFit="1" customWidth="1"/>
    <col min="4" max="5" width="17.85546875" style="26" customWidth="1"/>
    <col min="6" max="16384" width="9.140625" style="26"/>
  </cols>
  <sheetData>
    <row r="1" spans="1:9" ht="21" customHeight="1">
      <c r="A1" s="15"/>
      <c r="B1" s="15"/>
      <c r="C1" s="15"/>
      <c r="D1" s="15"/>
      <c r="E1" s="15"/>
      <c r="F1" s="15"/>
      <c r="G1" s="15"/>
      <c r="H1" s="15"/>
    </row>
    <row r="2" spans="1:9" ht="48" customHeight="1">
      <c r="A2" s="25"/>
      <c r="B2" s="558" t="s">
        <v>75</v>
      </c>
      <c r="C2" s="558"/>
      <c r="D2" s="558"/>
      <c r="E2" s="558"/>
      <c r="F2" s="558"/>
      <c r="G2" s="558"/>
      <c r="H2" s="558"/>
      <c r="I2" s="558"/>
    </row>
    <row r="3" spans="1:9" ht="24">
      <c r="A3" s="49"/>
      <c r="B3" s="10" t="s">
        <v>1259</v>
      </c>
      <c r="C3" s="660"/>
      <c r="D3" s="548" t="s">
        <v>751</v>
      </c>
      <c r="E3" s="50"/>
      <c r="F3" s="50"/>
      <c r="G3" s="50"/>
      <c r="H3" s="50"/>
    </row>
    <row r="4" spans="1:9" ht="12.75" customHeight="1">
      <c r="A4" s="39"/>
      <c r="B4" s="38">
        <v>1</v>
      </c>
      <c r="C4" s="684" t="s">
        <v>742</v>
      </c>
      <c r="D4" s="685">
        <v>37258.504991323651</v>
      </c>
      <c r="E4" s="29"/>
      <c r="F4" s="29"/>
      <c r="G4" s="29"/>
      <c r="H4" s="29"/>
      <c r="I4" s="65"/>
    </row>
    <row r="5" spans="1:9" ht="12.75" customHeight="1">
      <c r="A5" s="39"/>
      <c r="B5" s="39">
        <v>2</v>
      </c>
      <c r="C5" s="78" t="s">
        <v>743</v>
      </c>
      <c r="D5" s="97">
        <v>4896.5411418479271</v>
      </c>
      <c r="E5" s="29"/>
      <c r="F5" s="28"/>
      <c r="G5" s="28"/>
      <c r="H5" s="65"/>
      <c r="I5" s="65"/>
    </row>
    <row r="6" spans="1:9" ht="12.75" customHeight="1">
      <c r="A6" s="38"/>
      <c r="B6" s="39">
        <v>3</v>
      </c>
      <c r="C6" s="78" t="s">
        <v>744</v>
      </c>
      <c r="D6" s="97">
        <v>2355.4713936085636</v>
      </c>
      <c r="E6" s="29"/>
      <c r="F6" s="37"/>
      <c r="G6" s="37"/>
      <c r="H6" s="65"/>
      <c r="I6" s="65"/>
    </row>
    <row r="7" spans="1:9" ht="12.75" customHeight="1">
      <c r="A7" s="39"/>
      <c r="B7" s="39">
        <v>4</v>
      </c>
      <c r="C7" s="78" t="s">
        <v>745</v>
      </c>
      <c r="D7" s="97"/>
      <c r="E7" s="29"/>
      <c r="F7" s="28"/>
      <c r="G7" s="28"/>
      <c r="H7" s="65"/>
      <c r="I7" s="65"/>
    </row>
    <row r="8" spans="1:9" ht="12.75" customHeight="1">
      <c r="B8" s="39">
        <v>5</v>
      </c>
      <c r="C8" s="78" t="s">
        <v>746</v>
      </c>
      <c r="D8" s="97"/>
      <c r="E8" s="65"/>
      <c r="F8" s="65"/>
      <c r="G8" s="65"/>
      <c r="H8" s="65"/>
      <c r="I8" s="65"/>
    </row>
    <row r="9" spans="1:9" ht="12.75" customHeight="1">
      <c r="B9" s="39">
        <v>6</v>
      </c>
      <c r="C9" s="78" t="s">
        <v>747</v>
      </c>
      <c r="D9" s="97"/>
      <c r="E9" s="65"/>
      <c r="F9" s="65"/>
      <c r="G9" s="65"/>
      <c r="H9" s="65"/>
      <c r="I9" s="65"/>
    </row>
    <row r="10" spans="1:9" ht="12.75" customHeight="1">
      <c r="B10" s="39">
        <v>7</v>
      </c>
      <c r="C10" s="78" t="s">
        <v>748</v>
      </c>
      <c r="D10" s="97">
        <v>-1.5957857078552247E-2</v>
      </c>
      <c r="E10" s="65"/>
      <c r="F10" s="65"/>
      <c r="G10" s="65"/>
      <c r="H10" s="65"/>
      <c r="I10" s="65"/>
    </row>
    <row r="11" spans="1:9" ht="12.75" customHeight="1">
      <c r="B11" s="39">
        <v>8</v>
      </c>
      <c r="C11" s="78" t="s">
        <v>749</v>
      </c>
      <c r="D11" s="97">
        <v>-5756.4581753427283</v>
      </c>
      <c r="E11" s="65"/>
      <c r="F11" s="65"/>
      <c r="G11" s="65"/>
      <c r="H11" s="65"/>
      <c r="I11" s="65"/>
    </row>
    <row r="12" spans="1:9" ht="12.75" customHeight="1" thickBot="1">
      <c r="A12" s="98"/>
      <c r="B12" s="66">
        <v>9</v>
      </c>
      <c r="C12" s="19" t="s">
        <v>750</v>
      </c>
      <c r="D12" s="686">
        <v>38754.043393580345</v>
      </c>
      <c r="E12" s="29"/>
      <c r="F12" s="65"/>
      <c r="G12" s="65"/>
      <c r="H12" s="65"/>
      <c r="I12" s="65"/>
    </row>
  </sheetData>
  <mergeCells count="1">
    <mergeCell ref="B2:I2"/>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9C5D-A514-4816-8005-00D49CEE0A27}">
  <dimension ref="A1:L88"/>
  <sheetViews>
    <sheetView topLeftCell="A69" workbookViewId="0">
      <selection activeCell="I88" sqref="B3:I88"/>
    </sheetView>
  </sheetViews>
  <sheetFormatPr defaultColWidth="9.140625" defaultRowHeight="12.75"/>
  <cols>
    <col min="1" max="1" width="3.7109375" style="26" customWidth="1"/>
    <col min="2" max="2" width="31.5703125" style="26" customWidth="1"/>
    <col min="3" max="3" width="19.5703125" style="26" customWidth="1"/>
    <col min="4" max="4" width="13.7109375" style="26" customWidth="1"/>
    <col min="5" max="5" width="18.42578125" style="26" bestFit="1" customWidth="1"/>
    <col min="6" max="9" width="18" style="26" customWidth="1"/>
    <col min="10" max="16384" width="9.140625" style="26"/>
  </cols>
  <sheetData>
    <row r="1" spans="1:10" ht="21" customHeight="1">
      <c r="A1" s="15"/>
      <c r="B1" s="15"/>
      <c r="C1" s="15"/>
      <c r="D1" s="15"/>
      <c r="E1" s="15"/>
      <c r="F1" s="15"/>
      <c r="G1" s="15"/>
      <c r="H1" s="15"/>
    </row>
    <row r="2" spans="1:10" ht="48" customHeight="1">
      <c r="A2" s="25"/>
      <c r="B2" s="558" t="s">
        <v>1130</v>
      </c>
      <c r="C2" s="558"/>
      <c r="D2" s="558"/>
      <c r="E2" s="558"/>
      <c r="F2" s="558"/>
      <c r="G2" s="558"/>
      <c r="H2" s="558"/>
      <c r="I2" s="558"/>
    </row>
    <row r="3" spans="1:10" ht="27.75" customHeight="1">
      <c r="A3" s="49"/>
      <c r="B3" s="672" t="s">
        <v>1259</v>
      </c>
      <c r="C3" s="575" t="s">
        <v>110</v>
      </c>
      <c r="D3" s="575" t="s">
        <v>1131</v>
      </c>
      <c r="E3" s="578"/>
      <c r="F3" s="575" t="s">
        <v>1133</v>
      </c>
      <c r="G3" s="575" t="s">
        <v>1134</v>
      </c>
      <c r="H3" s="575" t="s">
        <v>1135</v>
      </c>
      <c r="I3" s="687" t="s">
        <v>1136</v>
      </c>
    </row>
    <row r="4" spans="1:10" ht="50.25" customHeight="1">
      <c r="A4" s="49"/>
      <c r="B4" s="682"/>
      <c r="C4" s="575"/>
      <c r="D4" s="546"/>
      <c r="E4" s="688" t="s">
        <v>1132</v>
      </c>
      <c r="F4" s="575"/>
      <c r="G4" s="575" t="s">
        <v>1137</v>
      </c>
      <c r="H4" s="575"/>
      <c r="I4" s="687"/>
    </row>
    <row r="5" spans="1:10">
      <c r="A5" s="39"/>
      <c r="B5" s="42" t="s">
        <v>59</v>
      </c>
      <c r="C5" s="679"/>
      <c r="D5" s="71"/>
      <c r="E5" s="68"/>
      <c r="F5" s="68"/>
      <c r="G5" s="68"/>
      <c r="H5" s="68"/>
      <c r="I5" s="68"/>
      <c r="J5" s="28"/>
    </row>
    <row r="6" spans="1:10">
      <c r="A6" s="39"/>
      <c r="B6" s="22"/>
      <c r="C6" s="550" t="s">
        <v>63</v>
      </c>
      <c r="D6" s="29">
        <v>44163</v>
      </c>
      <c r="E6" s="29">
        <v>10</v>
      </c>
      <c r="F6" s="417">
        <v>2.2643389262000001E-2</v>
      </c>
      <c r="G6" s="417">
        <v>3.8868232076422183E-4</v>
      </c>
      <c r="H6" s="417">
        <v>3.7290510360158999E-2</v>
      </c>
      <c r="I6" s="417">
        <v>2.3472E-2</v>
      </c>
      <c r="J6" s="28"/>
    </row>
    <row r="7" spans="1:10">
      <c r="A7" s="39"/>
      <c r="B7" s="22"/>
      <c r="C7" s="251" t="s">
        <v>732</v>
      </c>
      <c r="D7" s="29">
        <v>42385</v>
      </c>
      <c r="E7" s="29">
        <v>8</v>
      </c>
      <c r="F7" s="417">
        <v>1.8874601862999999E-2</v>
      </c>
      <c r="G7" s="417">
        <v>3.4079766217684623E-4</v>
      </c>
      <c r="H7" s="417">
        <v>3.4598995439903801E-2</v>
      </c>
      <c r="I7" s="417">
        <v>2.1690999999999998E-2</v>
      </c>
      <c r="J7" s="28"/>
    </row>
    <row r="8" spans="1:10">
      <c r="A8" s="39"/>
      <c r="B8" s="22"/>
      <c r="C8" s="251" t="s">
        <v>733</v>
      </c>
      <c r="D8" s="29">
        <v>1778</v>
      </c>
      <c r="E8" s="29">
        <v>2</v>
      </c>
      <c r="F8" s="417">
        <v>0.112485939257</v>
      </c>
      <c r="G8" s="417">
        <v>1.2431752370693175E-3</v>
      </c>
      <c r="H8" s="417">
        <v>0.12543374573487101</v>
      </c>
      <c r="I8" s="417">
        <v>6.1078E-2</v>
      </c>
      <c r="J8" s="28"/>
    </row>
    <row r="9" spans="1:10">
      <c r="A9" s="38"/>
      <c r="B9" s="42"/>
      <c r="C9" s="550" t="s">
        <v>64</v>
      </c>
      <c r="D9" s="29">
        <v>2557</v>
      </c>
      <c r="E9" s="29">
        <v>2</v>
      </c>
      <c r="F9" s="417">
        <v>7.8216660147999995E-2</v>
      </c>
      <c r="G9" s="417">
        <v>1.8955828525635714E-3</v>
      </c>
      <c r="H9" s="417">
        <v>0.195545730273533</v>
      </c>
      <c r="I9" s="417">
        <v>0.15966900000000001</v>
      </c>
      <c r="J9" s="28"/>
    </row>
    <row r="10" spans="1:10">
      <c r="A10" s="39"/>
      <c r="B10" s="22"/>
      <c r="C10" s="550" t="s">
        <v>65</v>
      </c>
      <c r="D10" s="29">
        <v>2513</v>
      </c>
      <c r="E10" s="29">
        <v>6</v>
      </c>
      <c r="F10" s="417">
        <v>0.238758456028</v>
      </c>
      <c r="G10" s="417">
        <v>3.3420565820058202E-3</v>
      </c>
      <c r="H10" s="417">
        <v>0.33232398603681701</v>
      </c>
      <c r="I10" s="417">
        <v>0.271812</v>
      </c>
      <c r="J10" s="28"/>
    </row>
    <row r="11" spans="1:10">
      <c r="B11" s="28"/>
      <c r="C11" s="550" t="s">
        <v>66</v>
      </c>
      <c r="D11" s="29">
        <v>623</v>
      </c>
      <c r="E11" s="29">
        <v>3</v>
      </c>
      <c r="F11" s="417">
        <v>0.48154093097900003</v>
      </c>
      <c r="G11" s="417">
        <v>6.1213830052684231E-3</v>
      </c>
      <c r="H11" s="417">
        <v>0.60023302297872405</v>
      </c>
      <c r="I11" s="417">
        <v>0.384911</v>
      </c>
      <c r="J11" s="28"/>
    </row>
    <row r="12" spans="1:10">
      <c r="B12" s="28"/>
      <c r="C12" s="550" t="s">
        <v>67</v>
      </c>
      <c r="D12" s="29">
        <v>2255</v>
      </c>
      <c r="E12" s="29">
        <v>14</v>
      </c>
      <c r="F12" s="417">
        <v>0.620842572062</v>
      </c>
      <c r="G12" s="417">
        <v>1.2059408168640757E-2</v>
      </c>
      <c r="H12" s="417">
        <v>1.2145700539186099</v>
      </c>
      <c r="I12" s="417">
        <v>0.534273</v>
      </c>
      <c r="J12" s="28"/>
    </row>
    <row r="13" spans="1:10">
      <c r="B13" s="28"/>
      <c r="C13" s="251" t="s">
        <v>734</v>
      </c>
      <c r="D13" s="29">
        <v>1954</v>
      </c>
      <c r="E13" s="29">
        <v>11</v>
      </c>
      <c r="F13" s="417">
        <v>0.56294779938499995</v>
      </c>
      <c r="G13" s="417">
        <v>1.0724761128404496E-2</v>
      </c>
      <c r="H13" s="417">
        <v>1.08071282126327</v>
      </c>
      <c r="I13" s="417">
        <v>0.46095000000000003</v>
      </c>
      <c r="J13" s="28"/>
    </row>
    <row r="14" spans="1:10">
      <c r="B14" s="28"/>
      <c r="C14" s="251" t="s">
        <v>735</v>
      </c>
      <c r="D14" s="29">
        <v>301</v>
      </c>
      <c r="E14" s="29">
        <v>3</v>
      </c>
      <c r="F14" s="417">
        <v>0.99667774086299998</v>
      </c>
      <c r="G14" s="417">
        <v>2.035158762668509E-2</v>
      </c>
      <c r="H14" s="417">
        <v>2.07610221305637</v>
      </c>
      <c r="I14" s="417">
        <v>0.99667700000000004</v>
      </c>
      <c r="J14" s="28"/>
    </row>
    <row r="15" spans="1:10">
      <c r="B15" s="28"/>
      <c r="C15" s="550" t="s">
        <v>68</v>
      </c>
      <c r="D15" s="29">
        <v>1922</v>
      </c>
      <c r="E15" s="29">
        <v>72</v>
      </c>
      <c r="F15" s="417">
        <v>3.7460978147759998</v>
      </c>
      <c r="G15" s="417">
        <v>7.5156983754958717E-2</v>
      </c>
      <c r="H15" s="417">
        <v>7.8261892886457503</v>
      </c>
      <c r="I15" s="417">
        <v>3.854473</v>
      </c>
      <c r="J15" s="28"/>
    </row>
    <row r="16" spans="1:10">
      <c r="B16" s="28"/>
      <c r="C16" s="251" t="s">
        <v>736</v>
      </c>
      <c r="D16" s="29">
        <v>264</v>
      </c>
      <c r="E16" s="29">
        <v>12</v>
      </c>
      <c r="F16" s="417">
        <v>4.5454545454539996</v>
      </c>
      <c r="G16" s="417">
        <v>3.6843541756085674E-2</v>
      </c>
      <c r="H16" s="417">
        <v>3.6350616311267601</v>
      </c>
      <c r="I16" s="417">
        <v>2.7811360000000001</v>
      </c>
      <c r="J16" s="28"/>
    </row>
    <row r="17" spans="2:10">
      <c r="B17" s="28"/>
      <c r="C17" s="251" t="s">
        <v>737</v>
      </c>
      <c r="D17" s="29">
        <v>1658</v>
      </c>
      <c r="E17" s="29">
        <v>60</v>
      </c>
      <c r="F17" s="417">
        <v>3.6188178528339998</v>
      </c>
      <c r="G17" s="417">
        <v>7.9918795904646414E-2</v>
      </c>
      <c r="H17" s="417">
        <v>8.3138092209420993</v>
      </c>
      <c r="I17" s="417">
        <v>3.9494799999999999</v>
      </c>
      <c r="J17" s="28"/>
    </row>
    <row r="18" spans="2:10">
      <c r="B18" s="28"/>
      <c r="C18" s="550" t="s">
        <v>69</v>
      </c>
      <c r="D18" s="29">
        <v>273</v>
      </c>
      <c r="E18" s="29">
        <v>28</v>
      </c>
      <c r="F18" s="417">
        <v>10.25641025641</v>
      </c>
      <c r="G18" s="417">
        <v>0.15643203931772973</v>
      </c>
      <c r="H18" s="417">
        <v>11.8993139641667</v>
      </c>
      <c r="I18" s="417">
        <v>5.3057550000000004</v>
      </c>
      <c r="J18" s="28"/>
    </row>
    <row r="19" spans="2:10">
      <c r="B19" s="28"/>
      <c r="C19" s="251" t="s">
        <v>738</v>
      </c>
      <c r="D19" s="29">
        <v>272</v>
      </c>
      <c r="E19" s="29">
        <v>28</v>
      </c>
      <c r="F19" s="417">
        <v>10.294117647058</v>
      </c>
      <c r="G19" s="417">
        <v>0.14750431004991388</v>
      </c>
      <c r="H19" s="417">
        <v>11.8499778864478</v>
      </c>
      <c r="I19" s="417">
        <v>5.0620820000000002</v>
      </c>
      <c r="J19" s="28"/>
    </row>
    <row r="20" spans="2:10">
      <c r="B20" s="28"/>
      <c r="C20" s="251" t="s">
        <v>739</v>
      </c>
      <c r="D20" s="29">
        <v>1</v>
      </c>
      <c r="E20" s="29"/>
      <c r="F20" s="417">
        <v>0</v>
      </c>
      <c r="G20" s="417">
        <v>0.28426900000000005</v>
      </c>
      <c r="H20" s="417">
        <v>28.4269</v>
      </c>
      <c r="I20" s="417">
        <v>8.7719290000000001</v>
      </c>
      <c r="J20" s="28"/>
    </row>
    <row r="21" spans="2:10">
      <c r="B21" s="28"/>
      <c r="C21" s="251" t="s">
        <v>740</v>
      </c>
      <c r="D21" s="29"/>
      <c r="E21" s="29"/>
      <c r="F21" s="417"/>
      <c r="G21" s="417"/>
      <c r="H21" s="417"/>
      <c r="I21" s="417">
        <v>12.5</v>
      </c>
      <c r="J21" s="28"/>
    </row>
    <row r="22" spans="2:10">
      <c r="B22" s="28"/>
      <c r="C22" s="550" t="s">
        <v>70</v>
      </c>
      <c r="D22" s="29">
        <v>387</v>
      </c>
      <c r="E22" s="29"/>
      <c r="F22" s="417"/>
      <c r="G22" s="417">
        <v>1</v>
      </c>
      <c r="H22" s="417">
        <v>100</v>
      </c>
      <c r="I22" s="417"/>
      <c r="J22" s="28"/>
    </row>
    <row r="23" spans="2:10" s="53" customFormat="1" ht="13.5" thickBot="1">
      <c r="B23" s="30"/>
      <c r="C23" s="19" t="s">
        <v>62</v>
      </c>
      <c r="D23" s="31">
        <v>103306</v>
      </c>
      <c r="E23" s="31">
        <v>259</v>
      </c>
      <c r="F23" s="418">
        <v>2.3729257470919332</v>
      </c>
      <c r="G23" s="418">
        <v>9.6307396552255502E-3</v>
      </c>
      <c r="H23" s="418">
        <v>11.103003941899461</v>
      </c>
      <c r="I23" s="418">
        <v>2.8212117500000002</v>
      </c>
      <c r="J23" s="56"/>
    </row>
    <row r="24" spans="2:10">
      <c r="B24" s="28"/>
      <c r="C24" s="28"/>
      <c r="D24" s="28"/>
      <c r="E24" s="28"/>
      <c r="F24" s="28"/>
      <c r="G24" s="28"/>
      <c r="H24" s="28"/>
      <c r="I24" s="28"/>
      <c r="J24" s="28"/>
    </row>
    <row r="25" spans="2:10" ht="27.75" customHeight="1">
      <c r="B25" s="672" t="s">
        <v>1259</v>
      </c>
      <c r="C25" s="575" t="s">
        <v>110</v>
      </c>
      <c r="D25" s="575" t="s">
        <v>1131</v>
      </c>
      <c r="E25" s="578"/>
      <c r="F25" s="575" t="s">
        <v>1133</v>
      </c>
      <c r="G25" s="575" t="s">
        <v>1134</v>
      </c>
      <c r="H25" s="575" t="s">
        <v>1135</v>
      </c>
      <c r="I25" s="687" t="s">
        <v>1136</v>
      </c>
      <c r="J25" s="28"/>
    </row>
    <row r="26" spans="2:10" ht="36">
      <c r="B26" s="682"/>
      <c r="C26" s="575"/>
      <c r="D26" s="546"/>
      <c r="E26" s="688" t="s">
        <v>1132</v>
      </c>
      <c r="F26" s="575"/>
      <c r="G26" s="575" t="s">
        <v>1137</v>
      </c>
      <c r="H26" s="575"/>
      <c r="I26" s="687"/>
      <c r="J26" s="28"/>
    </row>
    <row r="27" spans="2:10">
      <c r="B27" s="42" t="s">
        <v>71</v>
      </c>
      <c r="C27" s="679"/>
      <c r="D27" s="71"/>
      <c r="E27" s="68"/>
      <c r="F27" s="68"/>
      <c r="G27" s="68"/>
      <c r="H27" s="68"/>
      <c r="I27" s="68"/>
      <c r="J27" s="28"/>
    </row>
    <row r="28" spans="2:10">
      <c r="B28" s="22"/>
      <c r="C28" s="550" t="s">
        <v>63</v>
      </c>
      <c r="D28" s="29">
        <v>84462</v>
      </c>
      <c r="E28" s="29">
        <v>16</v>
      </c>
      <c r="F28" s="417">
        <v>1.8943430181E-2</v>
      </c>
      <c r="G28" s="417">
        <v>4.0017457444759848E-4</v>
      </c>
      <c r="H28" s="417">
        <v>3.8568276808900202E-2</v>
      </c>
      <c r="I28" s="417">
        <v>1.9873999999999999E-2</v>
      </c>
      <c r="J28" s="28"/>
    </row>
    <row r="29" spans="2:10">
      <c r="B29" s="22"/>
      <c r="C29" s="251" t="s">
        <v>732</v>
      </c>
      <c r="D29" s="29">
        <v>80656</v>
      </c>
      <c r="E29" s="29">
        <v>13</v>
      </c>
      <c r="F29" s="417">
        <v>1.6117833763000002E-2</v>
      </c>
      <c r="G29" s="417">
        <v>3.48913706569087E-4</v>
      </c>
      <c r="H29" s="417">
        <v>3.6019962520987901E-2</v>
      </c>
      <c r="I29" s="417">
        <v>1.8346999999999999E-2</v>
      </c>
      <c r="J29" s="28"/>
    </row>
    <row r="30" spans="2:10">
      <c r="B30" s="22"/>
      <c r="C30" s="251" t="s">
        <v>733</v>
      </c>
      <c r="D30" s="29">
        <v>3806</v>
      </c>
      <c r="E30" s="29">
        <v>3</v>
      </c>
      <c r="F30" s="417">
        <v>7.8822911191999995E-2</v>
      </c>
      <c r="G30" s="417">
        <v>1.231483547267377E-3</v>
      </c>
      <c r="H30" s="417">
        <v>0.12717203947327599</v>
      </c>
      <c r="I30" s="417">
        <v>4.8994999999999997E-2</v>
      </c>
      <c r="J30" s="28"/>
    </row>
    <row r="31" spans="2:10">
      <c r="B31" s="42"/>
      <c r="C31" s="550" t="s">
        <v>64</v>
      </c>
      <c r="D31" s="29">
        <v>6579</v>
      </c>
      <c r="E31" s="29">
        <v>6</v>
      </c>
      <c r="F31" s="417">
        <v>9.1199270405000005E-2</v>
      </c>
      <c r="G31" s="417">
        <v>2.0037880271756548E-3</v>
      </c>
      <c r="H31" s="417">
        <v>0.19942391948601701</v>
      </c>
      <c r="I31" s="417">
        <v>8.9635000000000006E-2</v>
      </c>
      <c r="J31" s="28"/>
    </row>
    <row r="32" spans="2:10">
      <c r="B32" s="22"/>
      <c r="C32" s="550" t="s">
        <v>65</v>
      </c>
      <c r="D32" s="29">
        <v>7713</v>
      </c>
      <c r="E32" s="29">
        <v>24</v>
      </c>
      <c r="F32" s="417">
        <v>0.31116297160599998</v>
      </c>
      <c r="G32" s="417">
        <v>3.5770144062056666E-3</v>
      </c>
      <c r="H32" s="417">
        <v>0.34458471763410398</v>
      </c>
      <c r="I32" s="417">
        <v>0.25864399999999999</v>
      </c>
      <c r="J32" s="28"/>
    </row>
    <row r="33" spans="2:12">
      <c r="B33" s="28"/>
      <c r="C33" s="550" t="s">
        <v>66</v>
      </c>
      <c r="D33" s="29">
        <v>2149</v>
      </c>
      <c r="E33" s="29">
        <v>13</v>
      </c>
      <c r="F33" s="417">
        <v>0.60493252675599996</v>
      </c>
      <c r="G33" s="417">
        <v>6.0257952026537935E-3</v>
      </c>
      <c r="H33" s="417">
        <v>0.60929981365181796</v>
      </c>
      <c r="I33" s="417">
        <v>0.49731799999999998</v>
      </c>
      <c r="J33" s="28"/>
    </row>
    <row r="34" spans="2:12">
      <c r="B34" s="28"/>
      <c r="C34" s="550" t="s">
        <v>67</v>
      </c>
      <c r="D34" s="29">
        <v>6314</v>
      </c>
      <c r="E34" s="29">
        <v>29</v>
      </c>
      <c r="F34" s="417">
        <v>0.45929680076000001</v>
      </c>
      <c r="G34" s="417">
        <v>1.3415691936852714E-2</v>
      </c>
      <c r="H34" s="417">
        <v>1.18956950521653</v>
      </c>
      <c r="I34" s="417">
        <v>0.55550299999999997</v>
      </c>
      <c r="J34" s="28"/>
    </row>
    <row r="35" spans="2:12">
      <c r="B35" s="28"/>
      <c r="C35" s="251" t="s">
        <v>734</v>
      </c>
      <c r="D35" s="29">
        <v>5601</v>
      </c>
      <c r="E35" s="29">
        <v>20</v>
      </c>
      <c r="F35" s="417">
        <v>0.35707909301899998</v>
      </c>
      <c r="G35" s="417">
        <v>1.0695051417043107E-2</v>
      </c>
      <c r="H35" s="417">
        <v>1.07943783126106</v>
      </c>
      <c r="I35" s="417">
        <v>0.44805499999999998</v>
      </c>
      <c r="J35" s="28"/>
    </row>
    <row r="36" spans="2:12">
      <c r="B36" s="28"/>
      <c r="C36" s="251" t="s">
        <v>735</v>
      </c>
      <c r="D36" s="29">
        <v>713</v>
      </c>
      <c r="E36" s="29">
        <v>9</v>
      </c>
      <c r="F36" s="417">
        <v>1.262272089761</v>
      </c>
      <c r="G36" s="417">
        <v>1.9706395997718069E-2</v>
      </c>
      <c r="H36" s="417">
        <v>2.0746768235092001</v>
      </c>
      <c r="I36" s="417">
        <v>1.0674859999999999</v>
      </c>
      <c r="J36" s="28"/>
    </row>
    <row r="37" spans="2:12">
      <c r="B37" s="28"/>
      <c r="C37" s="550" t="s">
        <v>68</v>
      </c>
      <c r="D37" s="29">
        <v>8556</v>
      </c>
      <c r="E37" s="29">
        <v>97</v>
      </c>
      <c r="F37" s="417">
        <v>1.133707339878</v>
      </c>
      <c r="G37" s="417">
        <v>7.0133638441146742E-2</v>
      </c>
      <c r="H37" s="417">
        <v>5.9314064480812601</v>
      </c>
      <c r="I37" s="417">
        <v>2.3175940000000002</v>
      </c>
      <c r="J37" s="28"/>
    </row>
    <row r="38" spans="2:12">
      <c r="B38" s="28"/>
      <c r="C38" s="251" t="s">
        <v>736</v>
      </c>
      <c r="D38" s="29">
        <v>1807</v>
      </c>
      <c r="E38" s="29">
        <v>16</v>
      </c>
      <c r="F38" s="417">
        <v>0.88544548976199999</v>
      </c>
      <c r="G38" s="417">
        <v>3.8107297625521445E-2</v>
      </c>
      <c r="H38" s="417">
        <v>3.4654202596840902</v>
      </c>
      <c r="I38" s="417">
        <v>1.3865350000000001</v>
      </c>
      <c r="J38" s="28"/>
    </row>
    <row r="39" spans="2:12">
      <c r="B39" s="28"/>
      <c r="C39" s="251" t="s">
        <v>737</v>
      </c>
      <c r="D39" s="29">
        <v>6749</v>
      </c>
      <c r="E39" s="29">
        <v>81</v>
      </c>
      <c r="F39" s="417">
        <v>1.2001778041190001</v>
      </c>
      <c r="G39" s="417">
        <v>7.8252127191695012E-2</v>
      </c>
      <c r="H39" s="417">
        <v>6.7515696621494099</v>
      </c>
      <c r="I39" s="417">
        <v>2.495438</v>
      </c>
      <c r="J39" s="28"/>
    </row>
    <row r="40" spans="2:12">
      <c r="B40" s="28"/>
      <c r="C40" s="550" t="s">
        <v>69</v>
      </c>
      <c r="D40" s="29">
        <v>1209</v>
      </c>
      <c r="E40" s="29">
        <v>75</v>
      </c>
      <c r="F40" s="417">
        <v>6.2034739454089998</v>
      </c>
      <c r="G40" s="417">
        <v>0.16909407448722402</v>
      </c>
      <c r="H40" s="417">
        <v>11.4980052891217</v>
      </c>
      <c r="I40" s="417">
        <v>5.8409950000000004</v>
      </c>
      <c r="J40" s="28"/>
    </row>
    <row r="41" spans="2:12">
      <c r="B41" s="28"/>
      <c r="C41" s="251" t="s">
        <v>738</v>
      </c>
      <c r="D41" s="29">
        <v>1193</v>
      </c>
      <c r="E41" s="29">
        <v>75</v>
      </c>
      <c r="F41" s="417">
        <v>6.2866722548189999</v>
      </c>
      <c r="G41" s="417">
        <v>0.16040539799386905</v>
      </c>
      <c r="H41" s="417">
        <v>11.083183269653</v>
      </c>
      <c r="I41" s="417">
        <v>5.5742289999999999</v>
      </c>
      <c r="J41" s="28"/>
    </row>
    <row r="42" spans="2:12">
      <c r="B42" s="28"/>
      <c r="C42" s="251" t="s">
        <v>739</v>
      </c>
      <c r="D42" s="29">
        <v>11</v>
      </c>
      <c r="E42" s="29"/>
      <c r="F42" s="417"/>
      <c r="G42" s="417">
        <v>0.23270664252896731</v>
      </c>
      <c r="H42" s="417">
        <v>24.236098198333298</v>
      </c>
      <c r="I42" s="417">
        <v>13.513513</v>
      </c>
      <c r="J42" s="28"/>
    </row>
    <row r="43" spans="2:12">
      <c r="B43" s="28"/>
      <c r="C43" s="251" t="s">
        <v>740</v>
      </c>
      <c r="D43" s="29">
        <v>5</v>
      </c>
      <c r="E43" s="29"/>
      <c r="F43" s="417"/>
      <c r="G43" s="417">
        <v>0.33027910090249557</v>
      </c>
      <c r="H43" s="417">
        <v>39.529492965714297</v>
      </c>
      <c r="I43" s="417">
        <v>11.764704999999999</v>
      </c>
      <c r="J43" s="28"/>
    </row>
    <row r="44" spans="2:12">
      <c r="B44" s="28"/>
      <c r="C44" s="550" t="s">
        <v>70</v>
      </c>
      <c r="D44" s="29">
        <v>905</v>
      </c>
      <c r="E44" s="29"/>
      <c r="F44" s="417"/>
      <c r="G44" s="417">
        <v>1</v>
      </c>
      <c r="H44" s="417">
        <v>100</v>
      </c>
      <c r="I44" s="417"/>
    </row>
    <row r="45" spans="2:12" ht="13.5" thickBot="1">
      <c r="B45" s="30"/>
      <c r="C45" s="19" t="s">
        <v>62</v>
      </c>
      <c r="D45" s="31">
        <v>218428</v>
      </c>
      <c r="E45" s="31">
        <v>477</v>
      </c>
      <c r="F45" s="418">
        <v>1.181831485089375</v>
      </c>
      <c r="G45" s="418">
        <v>9.6709409906183524E-3</v>
      </c>
      <c r="H45" s="418">
        <v>12.246701704841113</v>
      </c>
      <c r="I45" s="418">
        <v>2.8685541249999997</v>
      </c>
      <c r="J45" s="57"/>
      <c r="L45" s="57"/>
    </row>
    <row r="46" spans="2:12">
      <c r="B46" s="65"/>
      <c r="C46" s="65"/>
      <c r="D46" s="65"/>
      <c r="E46" s="65"/>
      <c r="F46" s="65"/>
      <c r="G46" s="65"/>
      <c r="H46" s="65"/>
      <c r="I46" s="65"/>
    </row>
    <row r="47" spans="2:12" ht="27.75" customHeight="1">
      <c r="B47" s="672" t="s">
        <v>1259</v>
      </c>
      <c r="C47" s="575" t="s">
        <v>110</v>
      </c>
      <c r="D47" s="575" t="s">
        <v>1131</v>
      </c>
      <c r="E47" s="578"/>
      <c r="F47" s="575" t="s">
        <v>1133</v>
      </c>
      <c r="G47" s="575" t="s">
        <v>1134</v>
      </c>
      <c r="H47" s="575" t="s">
        <v>1135</v>
      </c>
      <c r="I47" s="687" t="s">
        <v>1136</v>
      </c>
    </row>
    <row r="48" spans="2:12" ht="36">
      <c r="B48" s="682"/>
      <c r="C48" s="575"/>
      <c r="D48" s="546"/>
      <c r="E48" s="688" t="s">
        <v>1132</v>
      </c>
      <c r="F48" s="575"/>
      <c r="G48" s="575" t="s">
        <v>1137</v>
      </c>
      <c r="H48" s="575"/>
      <c r="I48" s="687"/>
    </row>
    <row r="49" spans="2:9">
      <c r="B49" s="419" t="s">
        <v>72</v>
      </c>
      <c r="C49" s="550" t="s">
        <v>63</v>
      </c>
      <c r="D49" s="29">
        <v>2353</v>
      </c>
      <c r="E49" s="29">
        <v>1</v>
      </c>
      <c r="F49" s="417">
        <v>4.2498937526000001E-2</v>
      </c>
      <c r="G49" s="417">
        <v>4.4883537097498225E-4</v>
      </c>
      <c r="H49" s="417">
        <v>6.3091412056151305E-2</v>
      </c>
      <c r="I49" s="417">
        <v>0.114108</v>
      </c>
    </row>
    <row r="50" spans="2:9">
      <c r="B50" s="22"/>
      <c r="C50" s="251" t="s">
        <v>732</v>
      </c>
      <c r="D50" s="29">
        <v>1934</v>
      </c>
      <c r="E50" s="29">
        <v>1</v>
      </c>
      <c r="F50" s="417">
        <v>5.1706308169000001E-2</v>
      </c>
      <c r="G50" s="417">
        <v>3.7077878165284086E-4</v>
      </c>
      <c r="H50" s="417">
        <v>5.1675527219224797E-2</v>
      </c>
      <c r="I50" s="417">
        <v>6.021E-2</v>
      </c>
    </row>
    <row r="51" spans="2:9">
      <c r="B51" s="22"/>
      <c r="C51" s="251" t="s">
        <v>733</v>
      </c>
      <c r="D51" s="29">
        <v>419</v>
      </c>
      <c r="E51" s="29"/>
      <c r="F51" s="417">
        <v>0</v>
      </c>
      <c r="G51" s="417">
        <v>1.2934440748548757E-3</v>
      </c>
      <c r="H51" s="417">
        <v>0.123866840731071</v>
      </c>
      <c r="I51" s="417">
        <v>0.34722199999999998</v>
      </c>
    </row>
    <row r="52" spans="2:9">
      <c r="B52" s="42"/>
      <c r="C52" s="550" t="s">
        <v>64</v>
      </c>
      <c r="D52" s="29">
        <v>939</v>
      </c>
      <c r="E52" s="29"/>
      <c r="F52" s="417">
        <v>0</v>
      </c>
      <c r="G52" s="417">
        <v>1.920710526175961E-3</v>
      </c>
      <c r="H52" s="417">
        <v>0.201256812933026</v>
      </c>
      <c r="I52" s="417">
        <v>0.333951</v>
      </c>
    </row>
    <row r="53" spans="2:9">
      <c r="B53" s="22"/>
      <c r="C53" s="550" t="s">
        <v>65</v>
      </c>
      <c r="D53" s="29">
        <v>2599</v>
      </c>
      <c r="E53" s="29">
        <v>11</v>
      </c>
      <c r="F53" s="417">
        <v>0.42323970757899998</v>
      </c>
      <c r="G53" s="417">
        <v>3.8997478331355027E-3</v>
      </c>
      <c r="H53" s="417">
        <v>0.41988560541914199</v>
      </c>
      <c r="I53" s="417">
        <v>0.31651400000000002</v>
      </c>
    </row>
    <row r="54" spans="2:9">
      <c r="B54" s="28"/>
      <c r="C54" s="550" t="s">
        <v>66</v>
      </c>
      <c r="D54" s="29">
        <v>976</v>
      </c>
      <c r="E54" s="29">
        <v>2</v>
      </c>
      <c r="F54" s="417">
        <v>0.20491803278599999</v>
      </c>
      <c r="G54" s="417">
        <v>6.3209758356073259E-3</v>
      </c>
      <c r="H54" s="417">
        <v>0.62196180963572301</v>
      </c>
      <c r="I54" s="417">
        <v>0.25773099999999999</v>
      </c>
    </row>
    <row r="55" spans="2:9">
      <c r="B55" s="28"/>
      <c r="C55" s="550" t="s">
        <v>67</v>
      </c>
      <c r="D55" s="29">
        <v>1931</v>
      </c>
      <c r="E55" s="29">
        <v>28</v>
      </c>
      <c r="F55" s="417">
        <v>1.450025893319</v>
      </c>
      <c r="G55" s="417">
        <v>1.2134504379014401E-2</v>
      </c>
      <c r="H55" s="417">
        <v>1.3103918694976699</v>
      </c>
      <c r="I55" s="417">
        <v>1.10605</v>
      </c>
    </row>
    <row r="56" spans="2:9">
      <c r="B56" s="28"/>
      <c r="C56" s="251" t="s">
        <v>734</v>
      </c>
      <c r="D56" s="29">
        <v>1431</v>
      </c>
      <c r="E56" s="29">
        <v>20</v>
      </c>
      <c r="F56" s="417">
        <v>1.3976240391329999</v>
      </c>
      <c r="G56" s="417">
        <v>9.8131529347387191E-3</v>
      </c>
      <c r="H56" s="417">
        <v>1.02871721254356</v>
      </c>
      <c r="I56" s="417">
        <v>0.99431800000000004</v>
      </c>
    </row>
    <row r="57" spans="2:9">
      <c r="B57" s="28"/>
      <c r="C57" s="251" t="s">
        <v>735</v>
      </c>
      <c r="D57" s="29">
        <v>500</v>
      </c>
      <c r="E57" s="29">
        <v>8</v>
      </c>
      <c r="F57" s="417">
        <v>1.6</v>
      </c>
      <c r="G57" s="417">
        <v>2.1346526163926568E-2</v>
      </c>
      <c r="H57" s="417">
        <v>2.1253175403225799</v>
      </c>
      <c r="I57" s="417">
        <v>1.4665440000000001</v>
      </c>
    </row>
    <row r="58" spans="2:9">
      <c r="B58" s="28"/>
      <c r="C58" s="550" t="s">
        <v>68</v>
      </c>
      <c r="D58" s="29">
        <v>1371</v>
      </c>
      <c r="E58" s="29">
        <v>52</v>
      </c>
      <c r="F58" s="417">
        <v>3.7928519328950001</v>
      </c>
      <c r="G58" s="417">
        <v>4.2055242722444805E-2</v>
      </c>
      <c r="H58" s="417">
        <v>4.3979909417684899</v>
      </c>
      <c r="I58" s="417">
        <v>3.0984500000000001</v>
      </c>
    </row>
    <row r="59" spans="2:9">
      <c r="B59" s="28"/>
      <c r="C59" s="251" t="s">
        <v>736</v>
      </c>
      <c r="D59" s="29">
        <v>1082</v>
      </c>
      <c r="E59" s="29">
        <v>36</v>
      </c>
      <c r="F59" s="417">
        <v>3.3271719038810001</v>
      </c>
      <c r="G59" s="417">
        <v>3.5252252136215398E-2</v>
      </c>
      <c r="H59" s="417">
        <v>3.63528664122137</v>
      </c>
      <c r="I59" s="417">
        <v>2.278645</v>
      </c>
    </row>
    <row r="60" spans="2:9">
      <c r="B60" s="28"/>
      <c r="C60" s="251" t="s">
        <v>737</v>
      </c>
      <c r="D60" s="29">
        <v>289</v>
      </c>
      <c r="E60" s="29">
        <v>16</v>
      </c>
      <c r="F60" s="417">
        <v>5.5363321799299996</v>
      </c>
      <c r="G60" s="417">
        <v>6.4800800046439566E-2</v>
      </c>
      <c r="H60" s="417">
        <v>6.7283527696793</v>
      </c>
      <c r="I60" s="417">
        <v>5.806451</v>
      </c>
    </row>
    <row r="61" spans="2:9">
      <c r="B61" s="28"/>
      <c r="C61" s="550" t="s">
        <v>69</v>
      </c>
      <c r="D61" s="29">
        <v>490</v>
      </c>
      <c r="E61" s="29">
        <v>95</v>
      </c>
      <c r="F61" s="417">
        <v>19.38775510204</v>
      </c>
      <c r="G61" s="417">
        <v>0.17773110208418311</v>
      </c>
      <c r="H61" s="417">
        <v>18.3114156108598</v>
      </c>
      <c r="I61" s="417">
        <v>11.85819</v>
      </c>
    </row>
    <row r="62" spans="2:9">
      <c r="B62" s="28"/>
      <c r="C62" s="251" t="s">
        <v>738</v>
      </c>
      <c r="D62" s="29">
        <v>366</v>
      </c>
      <c r="E62" s="29">
        <v>78</v>
      </c>
      <c r="F62" s="417">
        <v>21.311475409836</v>
      </c>
      <c r="G62" s="417">
        <v>0.14815394385035124</v>
      </c>
      <c r="H62" s="417">
        <v>15.8173307471264</v>
      </c>
      <c r="I62" s="417">
        <v>11.440481</v>
      </c>
    </row>
    <row r="63" spans="2:9">
      <c r="B63" s="28"/>
      <c r="C63" s="251" t="s">
        <v>739</v>
      </c>
      <c r="D63" s="29">
        <v>109</v>
      </c>
      <c r="E63" s="29">
        <v>8</v>
      </c>
      <c r="F63" s="417">
        <v>7.339449541284</v>
      </c>
      <c r="G63" s="417">
        <v>0.26584375226807488</v>
      </c>
      <c r="H63" s="417">
        <v>26.149527027026998</v>
      </c>
      <c r="I63" s="417">
        <v>13.253012</v>
      </c>
    </row>
    <row r="64" spans="2:9">
      <c r="B64" s="28"/>
      <c r="C64" s="251" t="s">
        <v>740</v>
      </c>
      <c r="D64" s="29">
        <v>15</v>
      </c>
      <c r="E64" s="29">
        <v>9</v>
      </c>
      <c r="F64" s="417">
        <v>60</v>
      </c>
      <c r="G64" s="417">
        <v>0.31405305429408514</v>
      </c>
      <c r="H64" s="417">
        <v>32.707479999999997</v>
      </c>
      <c r="I64" s="417">
        <v>23.913042999999998</v>
      </c>
    </row>
    <row r="65" spans="2:12">
      <c r="B65" s="28"/>
      <c r="C65" s="550" t="s">
        <v>70</v>
      </c>
      <c r="D65" s="29">
        <v>145</v>
      </c>
      <c r="E65" s="29"/>
      <c r="F65" s="417"/>
      <c r="G65" s="417">
        <v>1</v>
      </c>
      <c r="H65" s="417">
        <v>100</v>
      </c>
      <c r="I65" s="417"/>
    </row>
    <row r="66" spans="2:12" ht="13.5" thickBot="1">
      <c r="B66" s="30"/>
      <c r="C66" s="19" t="s">
        <v>62</v>
      </c>
      <c r="D66" s="31">
        <v>16949</v>
      </c>
      <c r="E66" s="31">
        <v>365</v>
      </c>
      <c r="F66" s="418">
        <v>7.8665655617736245</v>
      </c>
      <c r="G66" s="418">
        <v>3.9039707785059892E-2</v>
      </c>
      <c r="H66" s="418">
        <v>12.570208727531796</v>
      </c>
      <c r="I66" s="418">
        <v>4.7903074999999991</v>
      </c>
      <c r="K66" s="83"/>
      <c r="L66" s="57"/>
    </row>
    <row r="67" spans="2:12">
      <c r="B67" s="65"/>
      <c r="C67" s="65"/>
      <c r="D67" s="65"/>
      <c r="E67" s="65"/>
      <c r="F67" s="65"/>
      <c r="G67" s="65"/>
      <c r="H67" s="65"/>
      <c r="I67" s="65"/>
    </row>
    <row r="68" spans="2:12" ht="27.75" customHeight="1">
      <c r="B68" s="672" t="s">
        <v>1259</v>
      </c>
      <c r="C68" s="575" t="s">
        <v>110</v>
      </c>
      <c r="D68" s="575" t="s">
        <v>1131</v>
      </c>
      <c r="E68" s="578"/>
      <c r="F68" s="575" t="s">
        <v>1133</v>
      </c>
      <c r="G68" s="575" t="s">
        <v>1134</v>
      </c>
      <c r="H68" s="575" t="s">
        <v>1135</v>
      </c>
      <c r="I68" s="687" t="s">
        <v>1136</v>
      </c>
    </row>
    <row r="69" spans="2:12" ht="36">
      <c r="B69" s="682"/>
      <c r="C69" s="575"/>
      <c r="D69" s="546"/>
      <c r="E69" s="688" t="s">
        <v>1132</v>
      </c>
      <c r="F69" s="575"/>
      <c r="G69" s="575" t="s">
        <v>1137</v>
      </c>
      <c r="H69" s="575"/>
      <c r="I69" s="687"/>
    </row>
    <row r="70" spans="2:12">
      <c r="B70" s="419" t="s">
        <v>73</v>
      </c>
      <c r="C70" s="550" t="s">
        <v>63</v>
      </c>
      <c r="D70" s="29">
        <v>865</v>
      </c>
      <c r="E70" s="29"/>
      <c r="F70" s="417">
        <v>0</v>
      </c>
      <c r="G70" s="417">
        <v>6.4932142203510544E-4</v>
      </c>
      <c r="H70" s="417">
        <v>6.24330120481928E-2</v>
      </c>
      <c r="I70" s="417">
        <v>7.1263000000000007E-2</v>
      </c>
    </row>
    <row r="71" spans="2:12">
      <c r="B71" s="22"/>
      <c r="C71" s="251" t="s">
        <v>732</v>
      </c>
      <c r="D71" s="29">
        <v>726</v>
      </c>
      <c r="E71" s="29"/>
      <c r="F71" s="417">
        <v>0</v>
      </c>
      <c r="G71" s="417">
        <v>3.7812320709638947E-4</v>
      </c>
      <c r="H71" s="417">
        <v>5.2461213653603102E-2</v>
      </c>
      <c r="I71" s="417">
        <v>8.7641999999999998E-2</v>
      </c>
    </row>
    <row r="72" spans="2:12">
      <c r="B72" s="22"/>
      <c r="C72" s="251" t="s">
        <v>733</v>
      </c>
      <c r="D72" s="29">
        <v>139</v>
      </c>
      <c r="E72" s="29"/>
      <c r="F72" s="417">
        <v>0</v>
      </c>
      <c r="G72" s="417">
        <v>1.3627015736206772E-3</v>
      </c>
      <c r="H72" s="417">
        <v>0.12708622950819701</v>
      </c>
      <c r="I72" s="417">
        <v>0</v>
      </c>
    </row>
    <row r="73" spans="2:12">
      <c r="B73" s="42"/>
      <c r="C73" s="550" t="s">
        <v>64</v>
      </c>
      <c r="D73" s="29">
        <v>616</v>
      </c>
      <c r="E73" s="29"/>
      <c r="F73" s="417">
        <v>0</v>
      </c>
      <c r="G73" s="417">
        <v>2.0107534547090483E-3</v>
      </c>
      <c r="H73" s="417">
        <v>0.216613703099511</v>
      </c>
      <c r="I73" s="417">
        <v>0</v>
      </c>
    </row>
    <row r="74" spans="2:12">
      <c r="B74" s="22"/>
      <c r="C74" s="550" t="s">
        <v>65</v>
      </c>
      <c r="D74" s="29">
        <v>942</v>
      </c>
      <c r="E74" s="29"/>
      <c r="F74" s="417">
        <v>0</v>
      </c>
      <c r="G74" s="417">
        <v>3.4688920798005602E-3</v>
      </c>
      <c r="H74" s="417">
        <v>0.39168198090692002</v>
      </c>
      <c r="I74" s="417">
        <v>0.38743</v>
      </c>
    </row>
    <row r="75" spans="2:12">
      <c r="B75" s="28"/>
      <c r="C75" s="550" t="s">
        <v>66</v>
      </c>
      <c r="D75" s="29">
        <v>380</v>
      </c>
      <c r="E75" s="29">
        <v>1</v>
      </c>
      <c r="F75" s="417">
        <v>0.26315789473599999</v>
      </c>
      <c r="G75" s="417">
        <v>6.6803065751694984E-3</v>
      </c>
      <c r="H75" s="417">
        <v>0.62610290178571404</v>
      </c>
      <c r="I75" s="417">
        <v>0.60851900000000003</v>
      </c>
    </row>
    <row r="76" spans="2:12">
      <c r="B76" s="28"/>
      <c r="C76" s="550" t="s">
        <v>67</v>
      </c>
      <c r="D76" s="29">
        <v>1252</v>
      </c>
      <c r="E76" s="29">
        <v>14</v>
      </c>
      <c r="F76" s="417">
        <v>1.1182108626189999</v>
      </c>
      <c r="G76" s="417">
        <v>1.1874741709167179E-2</v>
      </c>
      <c r="H76" s="417">
        <v>1.37028706754531</v>
      </c>
      <c r="I76" s="417">
        <v>0.64227800000000002</v>
      </c>
    </row>
    <row r="77" spans="2:12">
      <c r="B77" s="28"/>
      <c r="C77" s="251" t="s">
        <v>734</v>
      </c>
      <c r="D77" s="29">
        <v>885</v>
      </c>
      <c r="E77" s="29"/>
      <c r="F77" s="417">
        <v>0</v>
      </c>
      <c r="G77" s="417">
        <v>9.6328219799551029E-3</v>
      </c>
      <c r="H77" s="417">
        <v>1.0627193624557201</v>
      </c>
      <c r="I77" s="417">
        <v>0.44658100000000001</v>
      </c>
    </row>
    <row r="78" spans="2:12">
      <c r="B78" s="28"/>
      <c r="C78" s="251" t="s">
        <v>735</v>
      </c>
      <c r="D78" s="29">
        <v>367</v>
      </c>
      <c r="E78" s="29">
        <v>14</v>
      </c>
      <c r="F78" s="417">
        <v>3.814713896457</v>
      </c>
      <c r="G78" s="417">
        <v>2.1020471616499555E-2</v>
      </c>
      <c r="H78" s="417">
        <v>2.0801231607629398</v>
      </c>
      <c r="I78" s="417">
        <v>1.492537</v>
      </c>
    </row>
    <row r="79" spans="2:12">
      <c r="B79" s="28"/>
      <c r="C79" s="550" t="s">
        <v>68</v>
      </c>
      <c r="D79" s="29">
        <v>560</v>
      </c>
      <c r="E79" s="29">
        <v>5</v>
      </c>
      <c r="F79" s="417">
        <v>0.89285714285700002</v>
      </c>
      <c r="G79" s="417">
        <v>4.5294209910656913E-2</v>
      </c>
      <c r="H79" s="417">
        <v>4.4582820925553301</v>
      </c>
      <c r="I79" s="417">
        <v>2.0325199999999999</v>
      </c>
    </row>
    <row r="80" spans="2:12">
      <c r="B80" s="28"/>
      <c r="C80" s="251" t="s">
        <v>736</v>
      </c>
      <c r="D80" s="29">
        <v>412</v>
      </c>
      <c r="E80" s="29">
        <v>1</v>
      </c>
      <c r="F80" s="417">
        <v>0.242718446601</v>
      </c>
      <c r="G80" s="417">
        <v>3.3557830730059579E-2</v>
      </c>
      <c r="H80" s="417">
        <v>3.7000410994764299</v>
      </c>
      <c r="I80" s="417">
        <v>1.208053</v>
      </c>
    </row>
    <row r="81" spans="2:12">
      <c r="B81" s="28"/>
      <c r="C81" s="251" t="s">
        <v>737</v>
      </c>
      <c r="D81" s="29">
        <v>148</v>
      </c>
      <c r="E81" s="29">
        <v>4</v>
      </c>
      <c r="F81" s="417">
        <v>2.7027027027020001</v>
      </c>
      <c r="G81" s="417">
        <v>6.4978698153931633E-2</v>
      </c>
      <c r="H81" s="417">
        <v>6.9769608695652199</v>
      </c>
      <c r="I81" s="417">
        <v>4.6025099999999997</v>
      </c>
    </row>
    <row r="82" spans="2:12">
      <c r="B82" s="28"/>
      <c r="C82" s="550" t="s">
        <v>69</v>
      </c>
      <c r="D82" s="29">
        <v>161</v>
      </c>
      <c r="E82" s="29">
        <v>11</v>
      </c>
      <c r="F82" s="417">
        <v>6.832298136645</v>
      </c>
      <c r="G82" s="417">
        <v>0.18462214096895205</v>
      </c>
      <c r="H82" s="417">
        <v>18.060290867579901</v>
      </c>
      <c r="I82" s="417">
        <v>10.314465</v>
      </c>
    </row>
    <row r="83" spans="2:12">
      <c r="B83" s="28"/>
      <c r="C83" s="251" t="s">
        <v>738</v>
      </c>
      <c r="D83" s="29">
        <v>148</v>
      </c>
      <c r="E83" s="29">
        <v>9</v>
      </c>
      <c r="F83" s="417">
        <v>6.0810810810809999</v>
      </c>
      <c r="G83" s="417">
        <v>0.17670328509293778</v>
      </c>
      <c r="H83" s="417">
        <v>16.9821552083333</v>
      </c>
      <c r="I83" s="417">
        <v>10.252808</v>
      </c>
    </row>
    <row r="84" spans="2:12">
      <c r="B84" s="28"/>
      <c r="C84" s="251" t="s">
        <v>739</v>
      </c>
      <c r="D84" s="29">
        <v>11</v>
      </c>
      <c r="E84" s="29">
        <v>2</v>
      </c>
      <c r="F84" s="417">
        <v>18.181818181817999</v>
      </c>
      <c r="G84" s="417">
        <v>0.24376638533191389</v>
      </c>
      <c r="H84" s="417">
        <v>23.873604545454501</v>
      </c>
      <c r="I84" s="417">
        <v>12</v>
      </c>
    </row>
    <row r="85" spans="2:12">
      <c r="B85" s="28"/>
      <c r="C85" s="251" t="s">
        <v>740</v>
      </c>
      <c r="D85" s="29">
        <v>2</v>
      </c>
      <c r="E85" s="29"/>
      <c r="F85" s="417"/>
      <c r="G85" s="417">
        <v>0.36086729658570876</v>
      </c>
      <c r="H85" s="417">
        <v>33.88212</v>
      </c>
      <c r="I85" s="417">
        <v>0</v>
      </c>
    </row>
    <row r="86" spans="2:12">
      <c r="B86" s="28"/>
      <c r="C86" s="550" t="s">
        <v>70</v>
      </c>
      <c r="D86" s="29">
        <v>418</v>
      </c>
      <c r="E86" s="29"/>
      <c r="F86" s="417"/>
      <c r="G86" s="417">
        <v>1</v>
      </c>
      <c r="H86" s="417">
        <v>100</v>
      </c>
      <c r="I86" s="417"/>
    </row>
    <row r="87" spans="2:12" ht="13.5" thickBot="1">
      <c r="B87" s="30"/>
      <c r="C87" s="19" t="s">
        <v>62</v>
      </c>
      <c r="D87" s="31">
        <v>8032</v>
      </c>
      <c r="E87" s="31">
        <v>61</v>
      </c>
      <c r="F87" s="418">
        <v>2.5080973965947497</v>
      </c>
      <c r="G87" s="418">
        <v>1.3347612652500354E-2</v>
      </c>
      <c r="H87" s="418">
        <v>12.58370372439593</v>
      </c>
      <c r="I87" s="418">
        <v>2.7591628749999999</v>
      </c>
    </row>
    <row r="88" spans="2:12" s="28" customFormat="1" thickBot="1">
      <c r="B88" s="568" t="s">
        <v>74</v>
      </c>
      <c r="C88" s="568"/>
      <c r="D88" s="31">
        <v>346715</v>
      </c>
      <c r="E88" s="31">
        <v>1162</v>
      </c>
      <c r="F88" s="418">
        <v>4.8343027417852493</v>
      </c>
      <c r="G88" s="418">
        <v>2.1843292335889389E-2</v>
      </c>
      <c r="H88" s="418">
        <v>12.26051606088455</v>
      </c>
      <c r="I88" s="418">
        <v>3.5213006249999999</v>
      </c>
      <c r="J88" s="64"/>
      <c r="L88" s="86"/>
    </row>
  </sheetData>
  <mergeCells count="26">
    <mergeCell ref="B2:I2"/>
    <mergeCell ref="B88:C88"/>
    <mergeCell ref="D3:E3"/>
    <mergeCell ref="F3:F4"/>
    <mergeCell ref="G3:G4"/>
    <mergeCell ref="H3:H4"/>
    <mergeCell ref="I3:I4"/>
    <mergeCell ref="C47:C48"/>
    <mergeCell ref="D47:E47"/>
    <mergeCell ref="F47:F48"/>
    <mergeCell ref="C3:C4"/>
    <mergeCell ref="C25:C26"/>
    <mergeCell ref="D25:E25"/>
    <mergeCell ref="F25:F26"/>
    <mergeCell ref="G25:G26"/>
    <mergeCell ref="G47:G48"/>
    <mergeCell ref="H25:H26"/>
    <mergeCell ref="I25:I26"/>
    <mergeCell ref="H47:H48"/>
    <mergeCell ref="I47:I48"/>
    <mergeCell ref="C68:C69"/>
    <mergeCell ref="D68:E68"/>
    <mergeCell ref="F68:F69"/>
    <mergeCell ref="G68:G69"/>
    <mergeCell ref="H68:H69"/>
    <mergeCell ref="I68:I69"/>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C9E5B-C569-415F-8997-54C758847957}">
  <dimension ref="B1:C21"/>
  <sheetViews>
    <sheetView workbookViewId="0">
      <selection activeCell="A14" sqref="A14:XFD16"/>
    </sheetView>
  </sheetViews>
  <sheetFormatPr defaultColWidth="6.85546875" defaultRowHeight="12.75"/>
  <cols>
    <col min="1" max="1" width="3.7109375" style="1" customWidth="1"/>
    <col min="2" max="2" width="57.140625" style="1" bestFit="1" customWidth="1"/>
    <col min="3" max="3" width="94.28515625" style="1" customWidth="1"/>
    <col min="4" max="4" width="6.85546875" style="1"/>
    <col min="5" max="5" width="16.85546875" style="1" customWidth="1"/>
    <col min="6" max="16384" width="6.85546875" style="1"/>
  </cols>
  <sheetData>
    <row r="1" spans="2:3" ht="21" customHeight="1"/>
    <row r="2" spans="2:3" ht="48" customHeight="1">
      <c r="B2" s="93" t="s">
        <v>1142</v>
      </c>
      <c r="C2" s="93"/>
    </row>
    <row r="3" spans="2:3" ht="30" customHeight="1">
      <c r="B3" s="324"/>
      <c r="C3" s="324"/>
    </row>
    <row r="4" spans="2:3">
      <c r="B4" s="389"/>
      <c r="C4" s="388"/>
    </row>
    <row r="5" spans="2:3">
      <c r="B5" s="689" t="s">
        <v>1141</v>
      </c>
      <c r="C5" s="387"/>
    </row>
    <row r="6" spans="2:3" ht="30" customHeight="1">
      <c r="B6" s="572" t="s">
        <v>1140</v>
      </c>
      <c r="C6" s="572"/>
    </row>
    <row r="7" spans="2:3" ht="15" customHeight="1">
      <c r="B7" s="572"/>
      <c r="C7" s="572"/>
    </row>
    <row r="8" spans="2:3" ht="15" customHeight="1">
      <c r="B8" s="572"/>
      <c r="C8" s="572"/>
    </row>
    <row r="9" spans="2:3" ht="15" customHeight="1">
      <c r="B9" s="572"/>
      <c r="C9" s="572"/>
    </row>
    <row r="10" spans="2:3" ht="15" customHeight="1">
      <c r="B10" s="572"/>
      <c r="C10" s="572"/>
    </row>
    <row r="11" spans="2:3" ht="15" customHeight="1">
      <c r="B11" s="572"/>
      <c r="C11" s="572"/>
    </row>
    <row r="12" spans="2:3" ht="15" customHeight="1">
      <c r="B12" s="572"/>
      <c r="C12" s="572"/>
    </row>
    <row r="13" spans="2:3" ht="15" customHeight="1">
      <c r="B13" s="572"/>
      <c r="C13" s="572"/>
    </row>
    <row r="14" spans="2:3">
      <c r="B14" s="572"/>
      <c r="C14" s="572"/>
    </row>
    <row r="15" spans="2:3">
      <c r="B15" s="689" t="s">
        <v>1139</v>
      </c>
      <c r="C15" s="33"/>
    </row>
    <row r="16" spans="2:3" ht="15" customHeight="1">
      <c r="B16" s="572" t="s">
        <v>1138</v>
      </c>
      <c r="C16" s="572"/>
    </row>
    <row r="17" spans="2:3" ht="15" customHeight="1">
      <c r="B17" s="572"/>
      <c r="C17" s="572"/>
    </row>
    <row r="18" spans="2:3" ht="15" customHeight="1">
      <c r="B18" s="572"/>
      <c r="C18" s="572"/>
    </row>
    <row r="19" spans="2:3" ht="15" customHeight="1">
      <c r="B19" s="572"/>
      <c r="C19" s="572"/>
    </row>
    <row r="20" spans="2:3" ht="12.75" customHeight="1">
      <c r="B20" s="572"/>
      <c r="C20" s="572"/>
    </row>
    <row r="21" spans="2:3">
      <c r="B21" s="572"/>
      <c r="C21" s="572"/>
    </row>
  </sheetData>
  <mergeCells count="2">
    <mergeCell ref="B16:C21"/>
    <mergeCell ref="B6:C14"/>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3"/>
  <dimension ref="A1:O15"/>
  <sheetViews>
    <sheetView workbookViewId="0">
      <selection activeCell="K14" sqref="B3:K14"/>
    </sheetView>
  </sheetViews>
  <sheetFormatPr defaultColWidth="9.140625" defaultRowHeight="12.75"/>
  <cols>
    <col min="1" max="1" width="3.7109375" style="26" customWidth="1"/>
    <col min="2" max="2" width="9.140625" style="26"/>
    <col min="3" max="3" width="53.28515625" style="26" bestFit="1" customWidth="1"/>
    <col min="4" max="4" width="15.5703125" style="26" customWidth="1"/>
    <col min="5" max="5" width="16.140625" style="26" customWidth="1"/>
    <col min="6" max="6" width="14" style="26" customWidth="1"/>
    <col min="7" max="7" width="20.28515625" style="26" customWidth="1"/>
    <col min="8" max="9" width="15.7109375" style="26" customWidth="1"/>
    <col min="10" max="11" width="14" style="26" customWidth="1"/>
    <col min="12" max="16384" width="9.140625" style="26"/>
  </cols>
  <sheetData>
    <row r="1" spans="1:15" ht="21" customHeight="1">
      <c r="A1" s="15"/>
      <c r="B1" s="15"/>
      <c r="C1" s="15"/>
      <c r="D1" s="15"/>
      <c r="E1" s="15"/>
      <c r="F1" s="15"/>
      <c r="G1" s="15"/>
      <c r="H1" s="15"/>
      <c r="I1" s="15"/>
      <c r="J1" s="15"/>
      <c r="K1" s="15"/>
      <c r="L1" s="15"/>
      <c r="M1" s="15"/>
      <c r="N1" s="15"/>
    </row>
    <row r="2" spans="1:15" ht="48" customHeight="1">
      <c r="A2" s="25"/>
      <c r="B2" s="558" t="s">
        <v>76</v>
      </c>
      <c r="C2" s="558"/>
      <c r="D2" s="558"/>
      <c r="E2" s="558"/>
      <c r="F2" s="558"/>
      <c r="G2" s="558"/>
      <c r="H2" s="558"/>
      <c r="I2" s="558"/>
      <c r="J2" s="558"/>
      <c r="K2" s="558"/>
      <c r="L2" s="558"/>
      <c r="M2" s="558"/>
      <c r="N2" s="558"/>
      <c r="O2" s="558"/>
    </row>
    <row r="3" spans="1:15" s="54" customFormat="1" ht="38.25" customHeight="1">
      <c r="A3" s="49"/>
      <c r="B3" s="324" t="s">
        <v>1259</v>
      </c>
      <c r="C3" s="660"/>
      <c r="D3" s="198" t="s">
        <v>481</v>
      </c>
      <c r="E3" s="690" t="s">
        <v>482</v>
      </c>
      <c r="F3" s="198" t="s">
        <v>81</v>
      </c>
      <c r="G3" s="198" t="s">
        <v>483</v>
      </c>
      <c r="H3" s="548" t="s">
        <v>484</v>
      </c>
      <c r="I3" s="198" t="s">
        <v>485</v>
      </c>
      <c r="J3" s="548" t="s">
        <v>82</v>
      </c>
      <c r="K3" s="548" t="s">
        <v>486</v>
      </c>
      <c r="L3" s="50"/>
      <c r="M3" s="50"/>
      <c r="N3" s="50"/>
      <c r="O3" s="50"/>
    </row>
    <row r="4" spans="1:15" s="54" customFormat="1">
      <c r="A4" s="39"/>
      <c r="B4" s="39" t="s">
        <v>335</v>
      </c>
      <c r="C4" s="550" t="s">
        <v>487</v>
      </c>
      <c r="D4" s="69">
        <v>0</v>
      </c>
      <c r="E4" s="69">
        <v>0</v>
      </c>
      <c r="F4" s="70"/>
      <c r="G4" s="196" t="s">
        <v>496</v>
      </c>
      <c r="H4" s="69">
        <v>0</v>
      </c>
      <c r="I4" s="69">
        <v>0</v>
      </c>
      <c r="J4" s="29">
        <v>0</v>
      </c>
      <c r="K4" s="29">
        <v>0</v>
      </c>
      <c r="L4" s="29"/>
      <c r="M4" s="29"/>
      <c r="N4" s="29"/>
      <c r="O4" s="29"/>
    </row>
    <row r="5" spans="1:15" s="54" customFormat="1">
      <c r="A5" s="39"/>
      <c r="B5" s="39" t="s">
        <v>337</v>
      </c>
      <c r="C5" s="550" t="s">
        <v>488</v>
      </c>
      <c r="D5" s="69">
        <v>0</v>
      </c>
      <c r="E5" s="69">
        <v>0</v>
      </c>
      <c r="F5" s="70"/>
      <c r="G5" s="196" t="s">
        <v>496</v>
      </c>
      <c r="H5" s="69">
        <v>0</v>
      </c>
      <c r="I5" s="69">
        <v>0</v>
      </c>
      <c r="J5" s="29">
        <v>0</v>
      </c>
      <c r="K5" s="29">
        <v>0</v>
      </c>
      <c r="L5" s="28"/>
      <c r="M5" s="28"/>
      <c r="N5" s="28"/>
      <c r="O5" s="65"/>
    </row>
    <row r="6" spans="1:15" s="54" customFormat="1">
      <c r="A6" s="39"/>
      <c r="B6" s="39">
        <v>1</v>
      </c>
      <c r="C6" s="550" t="s">
        <v>489</v>
      </c>
      <c r="D6" s="69">
        <v>629.75429185000007</v>
      </c>
      <c r="E6" s="69">
        <v>479.75529010000002</v>
      </c>
      <c r="F6" s="70"/>
      <c r="G6" s="196" t="s">
        <v>496</v>
      </c>
      <c r="H6" s="69">
        <v>1339.06050033</v>
      </c>
      <c r="I6" s="69">
        <v>1132.8468528599999</v>
      </c>
      <c r="J6" s="29">
        <v>1132.8468528599999</v>
      </c>
      <c r="K6" s="29">
        <v>335.29173578000001</v>
      </c>
      <c r="L6" s="29"/>
      <c r="M6" s="29"/>
      <c r="N6" s="29"/>
    </row>
    <row r="7" spans="1:15" s="54" customFormat="1">
      <c r="A7" s="39"/>
      <c r="B7" s="39">
        <v>2</v>
      </c>
      <c r="C7" s="67" t="s">
        <v>77</v>
      </c>
      <c r="D7" s="71"/>
      <c r="E7" s="71"/>
      <c r="F7" s="29">
        <v>0</v>
      </c>
      <c r="G7" s="29">
        <v>0</v>
      </c>
      <c r="H7" s="29">
        <v>0</v>
      </c>
      <c r="I7" s="29">
        <v>0</v>
      </c>
      <c r="J7" s="29">
        <v>0</v>
      </c>
      <c r="K7" s="29">
        <v>0</v>
      </c>
      <c r="L7" s="15"/>
      <c r="M7" s="15"/>
      <c r="N7" s="15"/>
    </row>
    <row r="8" spans="1:15">
      <c r="B8" s="39" t="s">
        <v>493</v>
      </c>
      <c r="C8" s="691" t="s">
        <v>490</v>
      </c>
      <c r="D8" s="71"/>
      <c r="E8" s="71"/>
      <c r="F8" s="29">
        <v>0</v>
      </c>
      <c r="G8" s="71"/>
      <c r="H8" s="29">
        <v>0</v>
      </c>
      <c r="I8" s="29">
        <v>0</v>
      </c>
      <c r="J8" s="29">
        <v>0</v>
      </c>
      <c r="K8" s="29">
        <v>0</v>
      </c>
    </row>
    <row r="9" spans="1:15">
      <c r="B9" s="39" t="s">
        <v>494</v>
      </c>
      <c r="C9" s="691" t="s">
        <v>491</v>
      </c>
      <c r="D9" s="71"/>
      <c r="E9" s="71"/>
      <c r="F9" s="29">
        <v>0</v>
      </c>
      <c r="G9" s="71"/>
      <c r="H9" s="29">
        <v>0</v>
      </c>
      <c r="I9" s="29">
        <v>0</v>
      </c>
      <c r="J9" s="29">
        <v>0</v>
      </c>
      <c r="K9" s="29">
        <v>0</v>
      </c>
    </row>
    <row r="10" spans="1:15">
      <c r="B10" s="39" t="s">
        <v>495</v>
      </c>
      <c r="C10" s="691" t="s">
        <v>492</v>
      </c>
      <c r="D10" s="71"/>
      <c r="E10" s="71"/>
      <c r="F10" s="29">
        <v>0</v>
      </c>
      <c r="G10" s="71"/>
      <c r="H10" s="29">
        <v>0</v>
      </c>
      <c r="I10" s="29">
        <v>0</v>
      </c>
      <c r="J10" s="29">
        <v>0</v>
      </c>
      <c r="K10" s="29">
        <v>0</v>
      </c>
    </row>
    <row r="11" spans="1:15">
      <c r="B11" s="39">
        <v>3</v>
      </c>
      <c r="C11" s="28" t="s">
        <v>78</v>
      </c>
      <c r="D11" s="71"/>
      <c r="E11" s="71"/>
      <c r="F11" s="71"/>
      <c r="G11" s="71"/>
      <c r="H11" s="29">
        <v>0</v>
      </c>
      <c r="I11" s="29">
        <v>0</v>
      </c>
      <c r="J11" s="29">
        <v>0</v>
      </c>
      <c r="K11" s="29">
        <v>0</v>
      </c>
    </row>
    <row r="12" spans="1:15">
      <c r="B12" s="39">
        <v>4</v>
      </c>
      <c r="C12" s="28" t="s">
        <v>79</v>
      </c>
      <c r="D12" s="71"/>
      <c r="E12" s="71"/>
      <c r="F12" s="71"/>
      <c r="G12" s="71"/>
      <c r="H12" s="29">
        <v>6336.7729113800006</v>
      </c>
      <c r="I12" s="29">
        <v>734.98091224999996</v>
      </c>
      <c r="J12" s="29">
        <v>734.98091224999996</v>
      </c>
      <c r="K12" s="29">
        <v>91.588994409999998</v>
      </c>
    </row>
    <row r="13" spans="1:15">
      <c r="B13" s="39">
        <v>5</v>
      </c>
      <c r="C13" s="28" t="s">
        <v>80</v>
      </c>
      <c r="D13" s="71"/>
      <c r="E13" s="71"/>
      <c r="F13" s="71"/>
      <c r="G13" s="71"/>
      <c r="H13" s="29">
        <v>0</v>
      </c>
      <c r="I13" s="29">
        <v>0</v>
      </c>
      <c r="J13" s="29">
        <v>0</v>
      </c>
      <c r="K13" s="29">
        <v>0</v>
      </c>
    </row>
    <row r="14" spans="1:15" s="53" customFormat="1" ht="13.5" thickBot="1">
      <c r="B14" s="66">
        <v>6</v>
      </c>
      <c r="C14" s="30" t="s">
        <v>4</v>
      </c>
      <c r="D14" s="72"/>
      <c r="E14" s="72"/>
      <c r="F14" s="72"/>
      <c r="G14" s="72"/>
      <c r="H14" s="31">
        <f>SUM(H6:H13)</f>
        <v>7675.8334117100003</v>
      </c>
      <c r="I14" s="31">
        <f>SUM(I6:I13)</f>
        <v>1867.8277651099997</v>
      </c>
      <c r="J14" s="31">
        <f>SUM(J6:J13)</f>
        <v>1867.8277651099997</v>
      </c>
      <c r="K14" s="31">
        <f>SUM(K6:K13)</f>
        <v>426.88073019000001</v>
      </c>
    </row>
    <row r="15" spans="1:15">
      <c r="B15" s="28"/>
      <c r="C15" s="28"/>
      <c r="D15" s="28"/>
      <c r="E15" s="28"/>
      <c r="F15" s="28"/>
      <c r="G15" s="28"/>
      <c r="H15" s="28"/>
      <c r="I15" s="28"/>
      <c r="J15" s="28"/>
      <c r="K15" s="28"/>
    </row>
  </sheetData>
  <mergeCells count="1">
    <mergeCell ref="B2:O2"/>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4"/>
  <dimension ref="A1:I11"/>
  <sheetViews>
    <sheetView workbookViewId="0">
      <selection activeCell="E9" sqref="B3:E9"/>
    </sheetView>
  </sheetViews>
  <sheetFormatPr defaultColWidth="9.140625" defaultRowHeight="12.75"/>
  <cols>
    <col min="1" max="1" width="3.7109375" style="26" customWidth="1"/>
    <col min="2" max="2" width="9.140625" style="26"/>
    <col min="3" max="3" width="45.28515625" style="26" customWidth="1"/>
    <col min="4" max="4" width="15.42578125" style="26" customWidth="1"/>
    <col min="5" max="5" width="12.85546875" style="26" customWidth="1"/>
    <col min="6" max="16384" width="9.140625" style="26"/>
  </cols>
  <sheetData>
    <row r="1" spans="1:9" ht="21" customHeight="1">
      <c r="A1" s="15"/>
      <c r="B1" s="15"/>
      <c r="C1" s="15"/>
      <c r="D1" s="15"/>
      <c r="E1" s="15"/>
    </row>
    <row r="2" spans="1:9" ht="48" customHeight="1">
      <c r="A2" s="25"/>
      <c r="B2" s="558" t="s">
        <v>497</v>
      </c>
      <c r="C2" s="558"/>
      <c r="D2" s="558"/>
      <c r="E2" s="558"/>
      <c r="F2" s="558"/>
      <c r="G2" s="558"/>
      <c r="H2" s="558"/>
      <c r="I2" s="558"/>
    </row>
    <row r="3" spans="1:9" ht="26.25" customHeight="1">
      <c r="A3" s="49"/>
      <c r="B3" s="10" t="s">
        <v>1259</v>
      </c>
      <c r="C3" s="660"/>
      <c r="D3" s="548" t="s">
        <v>82</v>
      </c>
      <c r="E3" s="548" t="s">
        <v>9</v>
      </c>
      <c r="F3" s="50"/>
      <c r="G3" s="50"/>
      <c r="H3" s="50"/>
      <c r="I3" s="50"/>
    </row>
    <row r="4" spans="1:9" ht="12.75" customHeight="1">
      <c r="A4" s="39"/>
      <c r="B4" s="39">
        <v>1</v>
      </c>
      <c r="C4" s="550" t="s">
        <v>83</v>
      </c>
      <c r="D4" s="69"/>
      <c r="E4" s="69"/>
      <c r="F4" s="29"/>
      <c r="G4" s="29"/>
      <c r="H4" s="29"/>
      <c r="I4" s="29"/>
    </row>
    <row r="5" spans="1:9" ht="12.75" customHeight="1">
      <c r="A5" s="39"/>
      <c r="B5" s="39">
        <v>2</v>
      </c>
      <c r="C5" s="550" t="s">
        <v>84</v>
      </c>
      <c r="D5" s="70"/>
      <c r="E5" s="69"/>
      <c r="F5" s="28"/>
      <c r="G5" s="28"/>
      <c r="H5" s="28"/>
      <c r="I5" s="65"/>
    </row>
    <row r="6" spans="1:9" ht="12.75" customHeight="1">
      <c r="A6" s="38"/>
      <c r="B6" s="39">
        <v>3</v>
      </c>
      <c r="C6" s="550" t="s">
        <v>85</v>
      </c>
      <c r="D6" s="70"/>
      <c r="E6" s="69"/>
      <c r="F6" s="29"/>
      <c r="G6" s="29"/>
      <c r="H6" s="29"/>
      <c r="I6" s="54"/>
    </row>
    <row r="7" spans="1:9" ht="12.75" customHeight="1">
      <c r="A7" s="39"/>
      <c r="B7" s="39">
        <v>4</v>
      </c>
      <c r="C7" s="67" t="s">
        <v>86</v>
      </c>
      <c r="D7" s="29">
        <v>308</v>
      </c>
      <c r="E7" s="29">
        <v>148</v>
      </c>
      <c r="F7" s="15"/>
      <c r="G7" s="15"/>
      <c r="H7" s="15"/>
      <c r="I7" s="54"/>
    </row>
    <row r="8" spans="1:9" ht="12.75" customHeight="1">
      <c r="B8" s="39" t="s">
        <v>89</v>
      </c>
      <c r="C8" s="28" t="s">
        <v>87</v>
      </c>
      <c r="D8" s="29"/>
      <c r="E8" s="29"/>
    </row>
    <row r="9" spans="1:9" ht="12.75" customHeight="1" thickBot="1">
      <c r="B9" s="66">
        <v>5</v>
      </c>
      <c r="C9" s="30" t="s">
        <v>88</v>
      </c>
      <c r="D9" s="31">
        <f>+D7</f>
        <v>308</v>
      </c>
      <c r="E9" s="31">
        <f>SUM(E4:E8)</f>
        <v>148</v>
      </c>
    </row>
    <row r="11" spans="1:9">
      <c r="B11" s="26" t="s">
        <v>2</v>
      </c>
    </row>
  </sheetData>
  <mergeCells count="1">
    <mergeCell ref="B2:I2"/>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5"/>
  <dimension ref="A1:O15"/>
  <sheetViews>
    <sheetView workbookViewId="0">
      <selection activeCell="L20" sqref="L20"/>
    </sheetView>
  </sheetViews>
  <sheetFormatPr defaultColWidth="9.140625" defaultRowHeight="12.75"/>
  <cols>
    <col min="1" max="1" width="3.7109375" style="26" customWidth="1"/>
    <col min="2" max="2" width="9.140625" style="26"/>
    <col min="3" max="3" width="50.7109375" style="26" bestFit="1" customWidth="1"/>
    <col min="4" max="14" width="9.140625" style="26"/>
    <col min="15" max="15" width="18.140625" style="26" bestFit="1" customWidth="1"/>
    <col min="16" max="16384" width="9.140625" style="26"/>
  </cols>
  <sheetData>
    <row r="1" spans="1:15" ht="21" customHeight="1">
      <c r="A1" s="15"/>
      <c r="B1" s="15"/>
      <c r="C1" s="15"/>
      <c r="D1" s="15"/>
      <c r="E1" s="15"/>
      <c r="F1" s="15"/>
      <c r="G1" s="15"/>
      <c r="H1" s="15"/>
    </row>
    <row r="2" spans="1:15" ht="48" customHeight="1">
      <c r="A2" s="25"/>
      <c r="B2" s="558" t="s">
        <v>503</v>
      </c>
      <c r="C2" s="558"/>
      <c r="D2" s="558"/>
      <c r="E2" s="558"/>
      <c r="F2" s="558"/>
      <c r="G2" s="558"/>
      <c r="H2" s="558"/>
      <c r="I2" s="558"/>
      <c r="J2" s="558"/>
      <c r="K2" s="558"/>
      <c r="L2" s="558"/>
      <c r="M2" s="558"/>
    </row>
    <row r="3" spans="1:15" ht="18" customHeight="1">
      <c r="A3" s="49"/>
      <c r="B3" s="672" t="s">
        <v>1259</v>
      </c>
      <c r="C3" s="660"/>
      <c r="D3" s="692" t="s">
        <v>56</v>
      </c>
      <c r="E3" s="692"/>
      <c r="F3" s="692"/>
      <c r="G3" s="692"/>
      <c r="H3" s="692"/>
      <c r="I3" s="692"/>
      <c r="J3" s="692"/>
      <c r="K3" s="692"/>
      <c r="L3" s="692"/>
      <c r="M3" s="692"/>
      <c r="N3" s="692"/>
      <c r="O3" s="693" t="s">
        <v>502</v>
      </c>
    </row>
    <row r="4" spans="1:15">
      <c r="A4" s="39"/>
      <c r="B4" s="673"/>
      <c r="C4" s="674" t="s">
        <v>50</v>
      </c>
      <c r="D4" s="73">
        <v>0</v>
      </c>
      <c r="E4" s="73">
        <v>0.02</v>
      </c>
      <c r="F4" s="73">
        <v>0.04</v>
      </c>
      <c r="G4" s="73">
        <v>0.1</v>
      </c>
      <c r="H4" s="73">
        <v>0.2</v>
      </c>
      <c r="I4" s="73">
        <v>0.5</v>
      </c>
      <c r="J4" s="73">
        <v>0.7</v>
      </c>
      <c r="K4" s="73">
        <v>0.75</v>
      </c>
      <c r="L4" s="73">
        <v>1</v>
      </c>
      <c r="M4" s="73">
        <v>1.5</v>
      </c>
      <c r="N4" s="74" t="s">
        <v>3</v>
      </c>
      <c r="O4" s="693"/>
    </row>
    <row r="5" spans="1:15">
      <c r="A5" s="39"/>
      <c r="B5" s="44">
        <v>1</v>
      </c>
      <c r="C5" s="550" t="s">
        <v>500</v>
      </c>
      <c r="D5" s="29"/>
      <c r="E5" s="29"/>
      <c r="F5" s="29"/>
      <c r="G5" s="29"/>
      <c r="H5" s="29"/>
      <c r="I5" s="29"/>
      <c r="J5" s="29"/>
      <c r="K5" s="29"/>
      <c r="L5" s="694"/>
      <c r="M5" s="694"/>
      <c r="N5" s="694"/>
      <c r="O5" s="694">
        <f>SUM(D5:N5)</f>
        <v>0</v>
      </c>
    </row>
    <row r="6" spans="1:15">
      <c r="A6" s="38"/>
      <c r="B6" s="44">
        <v>2</v>
      </c>
      <c r="C6" s="550" t="s">
        <v>501</v>
      </c>
      <c r="D6" s="29">
        <v>32.575750080647303</v>
      </c>
      <c r="E6" s="29"/>
      <c r="F6" s="29"/>
      <c r="G6" s="29"/>
      <c r="H6" s="29"/>
      <c r="I6" s="29"/>
      <c r="J6" s="29"/>
      <c r="K6" s="29"/>
      <c r="L6" s="694"/>
      <c r="M6" s="694"/>
      <c r="N6" s="694"/>
      <c r="O6" s="694">
        <f t="shared" ref="O6:O13" si="0">SUM(D6:N6)</f>
        <v>32.575750080647303</v>
      </c>
    </row>
    <row r="7" spans="1:15">
      <c r="A7" s="39"/>
      <c r="B7" s="44">
        <v>3</v>
      </c>
      <c r="C7" s="550" t="s">
        <v>22</v>
      </c>
      <c r="D7" s="29"/>
      <c r="E7" s="29"/>
      <c r="F7" s="29"/>
      <c r="G7" s="29"/>
      <c r="H7" s="29"/>
      <c r="I7" s="29"/>
      <c r="J7" s="29"/>
      <c r="K7" s="29"/>
      <c r="L7" s="694"/>
      <c r="M7" s="694"/>
      <c r="N7" s="694"/>
      <c r="O7" s="694">
        <f t="shared" si="0"/>
        <v>0</v>
      </c>
    </row>
    <row r="8" spans="1:15">
      <c r="B8" s="44">
        <v>4</v>
      </c>
      <c r="C8" s="550" t="s">
        <v>23</v>
      </c>
      <c r="D8" s="29"/>
      <c r="E8" s="29"/>
      <c r="F8" s="29"/>
      <c r="G8" s="29"/>
      <c r="H8" s="29"/>
      <c r="I8" s="29"/>
      <c r="J8" s="29"/>
      <c r="K8" s="29"/>
      <c r="L8" s="694"/>
      <c r="M8" s="694"/>
      <c r="N8" s="694"/>
      <c r="O8" s="694">
        <f t="shared" si="0"/>
        <v>0</v>
      </c>
    </row>
    <row r="9" spans="1:15">
      <c r="B9" s="44">
        <v>5</v>
      </c>
      <c r="C9" s="550" t="s">
        <v>24</v>
      </c>
      <c r="D9" s="29"/>
      <c r="E9" s="29"/>
      <c r="F9" s="29"/>
      <c r="G9" s="29"/>
      <c r="H9" s="29"/>
      <c r="I9" s="29"/>
      <c r="J9" s="29"/>
      <c r="K9" s="29"/>
      <c r="L9" s="694"/>
      <c r="M9" s="694"/>
      <c r="N9" s="694"/>
      <c r="O9" s="694">
        <f t="shared" si="0"/>
        <v>0</v>
      </c>
    </row>
    <row r="10" spans="1:15">
      <c r="B10" s="44">
        <v>6</v>
      </c>
      <c r="C10" s="550" t="s">
        <v>18</v>
      </c>
      <c r="D10" s="29"/>
      <c r="E10" s="29">
        <v>183.62065814733191</v>
      </c>
      <c r="F10" s="29"/>
      <c r="G10" s="29"/>
      <c r="H10" s="29">
        <v>180.30625348826138</v>
      </c>
      <c r="I10" s="29">
        <v>127.21550967459424</v>
      </c>
      <c r="J10" s="29"/>
      <c r="K10" s="29"/>
      <c r="L10" s="694"/>
      <c r="M10" s="694"/>
      <c r="N10" s="694"/>
      <c r="O10" s="694">
        <f t="shared" si="0"/>
        <v>491.1424213101875</v>
      </c>
    </row>
    <row r="11" spans="1:15">
      <c r="B11" s="44">
        <v>7</v>
      </c>
      <c r="C11" s="550" t="s">
        <v>19</v>
      </c>
      <c r="D11" s="29"/>
      <c r="E11" s="29"/>
      <c r="F11" s="29"/>
      <c r="G11" s="29"/>
      <c r="H11" s="29"/>
      <c r="I11" s="29"/>
      <c r="J11" s="29"/>
      <c r="K11" s="29"/>
      <c r="L11" s="694"/>
      <c r="M11" s="694"/>
      <c r="N11" s="694"/>
      <c r="O11" s="694">
        <f t="shared" si="0"/>
        <v>0</v>
      </c>
    </row>
    <row r="12" spans="1:15">
      <c r="B12" s="44">
        <v>8</v>
      </c>
      <c r="C12" s="550" t="s">
        <v>20</v>
      </c>
      <c r="D12" s="29"/>
      <c r="E12" s="29"/>
      <c r="F12" s="29"/>
      <c r="G12" s="29"/>
      <c r="H12" s="29"/>
      <c r="I12" s="29"/>
      <c r="J12" s="29"/>
      <c r="K12" s="29">
        <v>2.5289078639468703</v>
      </c>
      <c r="L12" s="694"/>
      <c r="M12" s="694"/>
      <c r="N12" s="694"/>
      <c r="O12" s="694">
        <f t="shared" si="0"/>
        <v>2.5289078639468703</v>
      </c>
    </row>
    <row r="13" spans="1:15" ht="12.75" customHeight="1">
      <c r="B13" s="44">
        <v>9</v>
      </c>
      <c r="C13" s="550" t="s">
        <v>53</v>
      </c>
      <c r="D13" s="29"/>
      <c r="E13" s="29"/>
      <c r="F13" s="29"/>
      <c r="G13" s="29"/>
      <c r="H13" s="29"/>
      <c r="I13" s="29"/>
      <c r="J13" s="29"/>
      <c r="K13" s="29"/>
      <c r="L13" s="694"/>
      <c r="M13" s="694"/>
      <c r="N13" s="694"/>
      <c r="O13" s="694">
        <f t="shared" si="0"/>
        <v>0</v>
      </c>
    </row>
    <row r="14" spans="1:15">
      <c r="B14" s="44">
        <v>10</v>
      </c>
      <c r="C14" s="550" t="s">
        <v>55</v>
      </c>
      <c r="D14" s="29"/>
      <c r="E14" s="29"/>
      <c r="F14" s="29"/>
      <c r="G14" s="29"/>
      <c r="H14" s="29"/>
      <c r="I14" s="29"/>
      <c r="J14" s="29"/>
      <c r="K14" s="29"/>
      <c r="L14" s="694"/>
      <c r="M14" s="694"/>
      <c r="N14" s="694"/>
      <c r="O14" s="694"/>
    </row>
    <row r="15" spans="1:15" ht="13.5" thickBot="1">
      <c r="B15" s="52">
        <v>11</v>
      </c>
      <c r="C15" s="19" t="s">
        <v>502</v>
      </c>
      <c r="D15" s="31">
        <f>SUM(D5:D14)</f>
        <v>32.575750080647303</v>
      </c>
      <c r="E15" s="31">
        <f t="shared" ref="E15:K15" si="1">SUM(E5:E14)</f>
        <v>183.62065814733191</v>
      </c>
      <c r="F15" s="31"/>
      <c r="G15" s="31"/>
      <c r="H15" s="31">
        <f t="shared" si="1"/>
        <v>180.30625348826138</v>
      </c>
      <c r="I15" s="31">
        <f t="shared" si="1"/>
        <v>127.21550967459424</v>
      </c>
      <c r="J15" s="31"/>
      <c r="K15" s="31">
        <f t="shared" si="1"/>
        <v>2.5289078639468703</v>
      </c>
      <c r="L15" s="31"/>
      <c r="M15" s="31"/>
      <c r="N15" s="31"/>
      <c r="O15" s="31">
        <f>SUM(O5:O14)</f>
        <v>526.24707925478162</v>
      </c>
    </row>
  </sheetData>
  <mergeCells count="3">
    <mergeCell ref="D3:N3"/>
    <mergeCell ref="O3:O4"/>
    <mergeCell ref="B2:M2"/>
  </mergeCells>
  <pageMargins left="0.7" right="0.7" top="0.75" bottom="0.75" header="0.3" footer="0.3"/>
  <ignoredErrors>
    <ignoredError sqref="D15" formulaRange="1"/>
  </ignoredErrors>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6"/>
  <dimension ref="A1:L27"/>
  <sheetViews>
    <sheetView workbookViewId="0">
      <selection activeCell="O15" sqref="O15"/>
    </sheetView>
  </sheetViews>
  <sheetFormatPr defaultColWidth="9.140625" defaultRowHeight="12"/>
  <cols>
    <col min="1" max="1" width="3.7109375" style="28" customWidth="1"/>
    <col min="2" max="2" width="36.42578125" style="28" customWidth="1"/>
    <col min="3" max="3" width="14.42578125" style="28" bestFit="1" customWidth="1"/>
    <col min="4" max="10" width="13.7109375" style="28" customWidth="1"/>
    <col min="11" max="16384" width="9.140625" style="28"/>
  </cols>
  <sheetData>
    <row r="1" spans="1:12" ht="21" customHeight="1"/>
    <row r="2" spans="1:12" ht="48" customHeight="1">
      <c r="A2" s="96"/>
      <c r="B2" s="558" t="s">
        <v>498</v>
      </c>
      <c r="C2" s="558"/>
      <c r="D2" s="558"/>
      <c r="E2" s="558"/>
      <c r="F2" s="558"/>
      <c r="G2" s="558"/>
      <c r="H2" s="558"/>
      <c r="I2" s="65"/>
      <c r="J2" s="65"/>
      <c r="K2" s="65"/>
      <c r="L2" s="65"/>
    </row>
    <row r="3" spans="1:12" ht="54" customHeight="1">
      <c r="A3" s="197"/>
      <c r="B3" s="409" t="s">
        <v>1259</v>
      </c>
      <c r="C3" s="198" t="s">
        <v>60</v>
      </c>
      <c r="D3" s="74" t="s">
        <v>82</v>
      </c>
      <c r="E3" s="548" t="s">
        <v>504</v>
      </c>
      <c r="F3" s="548" t="s">
        <v>111</v>
      </c>
      <c r="G3" s="548" t="s">
        <v>505</v>
      </c>
      <c r="H3" s="74" t="s">
        <v>506</v>
      </c>
      <c r="I3" s="548" t="s">
        <v>486</v>
      </c>
      <c r="J3" s="548" t="s">
        <v>507</v>
      </c>
      <c r="K3" s="65"/>
      <c r="L3" s="65"/>
    </row>
    <row r="4" spans="1:12">
      <c r="A4" s="39"/>
      <c r="B4" s="42" t="s">
        <v>20</v>
      </c>
      <c r="C4" s="65"/>
      <c r="L4" s="65"/>
    </row>
    <row r="5" spans="1:12">
      <c r="A5" s="39"/>
      <c r="B5" s="22"/>
      <c r="C5" s="550" t="s">
        <v>63</v>
      </c>
      <c r="D5" s="29">
        <v>35.997282100000028</v>
      </c>
      <c r="E5" s="406">
        <v>4.1140305295048868E-4</v>
      </c>
      <c r="F5" s="29">
        <v>126919</v>
      </c>
      <c r="G5" s="406">
        <v>0.62330611796172108</v>
      </c>
      <c r="H5" s="29">
        <v>0</v>
      </c>
      <c r="I5" s="29">
        <v>2.6383313099999994</v>
      </c>
      <c r="J5" s="406">
        <v>7.3292514214566146E-2</v>
      </c>
      <c r="L5" s="65"/>
    </row>
    <row r="6" spans="1:12">
      <c r="A6" s="38"/>
      <c r="B6" s="42"/>
      <c r="C6" s="550" t="s">
        <v>64</v>
      </c>
      <c r="D6" s="29">
        <v>2.6390971200000002</v>
      </c>
      <c r="E6" s="406">
        <v>1.9807985319843019E-3</v>
      </c>
      <c r="F6" s="29">
        <v>6956</v>
      </c>
      <c r="G6" s="406">
        <v>0.64862963017838071</v>
      </c>
      <c r="H6" s="29">
        <v>0</v>
      </c>
      <c r="I6" s="29">
        <v>0.63756980999999979</v>
      </c>
      <c r="J6" s="406">
        <v>0.24158633843683622</v>
      </c>
      <c r="L6" s="65"/>
    </row>
    <row r="7" spans="1:12">
      <c r="A7" s="39"/>
      <c r="B7" s="22"/>
      <c r="C7" s="550" t="s">
        <v>65</v>
      </c>
      <c r="D7" s="29">
        <v>1.80694146</v>
      </c>
      <c r="E7" s="406">
        <v>3.2858529021133867E-3</v>
      </c>
      <c r="F7" s="29">
        <v>6063</v>
      </c>
      <c r="G7" s="406">
        <v>0.74648812756565452</v>
      </c>
      <c r="H7" s="29">
        <v>0</v>
      </c>
      <c r="I7" s="29">
        <v>0.78645436000000013</v>
      </c>
      <c r="J7" s="406">
        <v>0.43524064138746371</v>
      </c>
      <c r="L7" s="65"/>
    </row>
    <row r="8" spans="1:12">
      <c r="C8" s="550" t="s">
        <v>66</v>
      </c>
      <c r="D8" s="29">
        <v>0.64385086000000002</v>
      </c>
      <c r="E8" s="406">
        <v>6.5789191623662679E-3</v>
      </c>
      <c r="F8" s="29">
        <v>2065</v>
      </c>
      <c r="G8" s="406">
        <v>0.63446903796501619</v>
      </c>
      <c r="H8" s="29">
        <v>0</v>
      </c>
      <c r="I8" s="29">
        <v>0.29117693000000006</v>
      </c>
      <c r="J8" s="406">
        <v>0.45224282219643236</v>
      </c>
      <c r="L8" s="65"/>
    </row>
    <row r="9" spans="1:12">
      <c r="C9" s="550" t="s">
        <v>67</v>
      </c>
      <c r="D9" s="29">
        <v>0.79518004999999981</v>
      </c>
      <c r="E9" s="406">
        <v>1.4031117825440921E-2</v>
      </c>
      <c r="F9" s="29">
        <v>7990</v>
      </c>
      <c r="G9" s="406">
        <v>0.64623412930801027</v>
      </c>
      <c r="H9" s="29">
        <v>0</v>
      </c>
      <c r="I9" s="29">
        <v>0.65293588000000002</v>
      </c>
      <c r="J9" s="406">
        <v>0.82111702877857684</v>
      </c>
      <c r="L9" s="65"/>
    </row>
    <row r="10" spans="1:12">
      <c r="C10" s="550" t="s">
        <v>68</v>
      </c>
      <c r="D10" s="29">
        <v>0.89533308000000011</v>
      </c>
      <c r="E10" s="406">
        <v>3.9589015352101214E-2</v>
      </c>
      <c r="F10" s="29">
        <v>9534</v>
      </c>
      <c r="G10" s="406">
        <v>0.70128987068518267</v>
      </c>
      <c r="H10" s="29">
        <v>0</v>
      </c>
      <c r="I10" s="29">
        <v>1.4839120800000001</v>
      </c>
      <c r="J10" s="406">
        <v>1.4687429874886089</v>
      </c>
      <c r="L10" s="65"/>
    </row>
    <row r="11" spans="1:12">
      <c r="C11" s="550" t="s">
        <v>69</v>
      </c>
      <c r="D11" s="29">
        <v>3.7353830000000005E-2</v>
      </c>
      <c r="E11" s="406">
        <v>6.1953239261612815E-2</v>
      </c>
      <c r="F11" s="29">
        <v>491</v>
      </c>
      <c r="G11" s="406">
        <v>0.70166795378475955</v>
      </c>
      <c r="H11" s="29">
        <v>0</v>
      </c>
      <c r="I11" s="29">
        <v>5.6168499999999996E-3</v>
      </c>
      <c r="J11" s="406">
        <v>1.7160673841877379</v>
      </c>
      <c r="L11" s="65"/>
    </row>
    <row r="12" spans="1:12">
      <c r="C12" s="550" t="s">
        <v>70</v>
      </c>
      <c r="D12" s="29">
        <v>3.699446E-2</v>
      </c>
      <c r="E12" s="406">
        <v>0.100646</v>
      </c>
      <c r="F12" s="29">
        <v>480</v>
      </c>
      <c r="G12" s="406">
        <v>0.38317499999999999</v>
      </c>
      <c r="H12" s="29">
        <v>0</v>
      </c>
      <c r="I12" s="29">
        <v>4.6391899999999996E-3</v>
      </c>
      <c r="J12" s="406">
        <v>0.12540228996449737</v>
      </c>
      <c r="L12" s="65"/>
    </row>
    <row r="13" spans="1:12" ht="12.75" thickBot="1">
      <c r="B13" s="30"/>
      <c r="C13" s="19" t="s">
        <v>62</v>
      </c>
      <c r="D13" s="31">
        <v>42.852032960000031</v>
      </c>
      <c r="E13" s="76">
        <v>2.2414879155839107E-3</v>
      </c>
      <c r="F13" s="31">
        <v>160498</v>
      </c>
      <c r="G13" s="76">
        <v>0.63106413492016322</v>
      </c>
      <c r="H13" s="31">
        <v>0</v>
      </c>
      <c r="I13" s="31">
        <v>6.5006364100000003</v>
      </c>
      <c r="J13" s="76">
        <v>0.15172232578980382</v>
      </c>
      <c r="K13" s="56"/>
      <c r="L13" s="199"/>
    </row>
    <row r="14" spans="1:12">
      <c r="E14" s="407"/>
      <c r="G14" s="407"/>
      <c r="J14" s="407"/>
      <c r="L14" s="65"/>
    </row>
    <row r="15" spans="1:12" ht="54.75" customHeight="1">
      <c r="B15" s="409" t="s">
        <v>1259</v>
      </c>
      <c r="C15" s="198" t="s">
        <v>60</v>
      </c>
      <c r="D15" s="74" t="s">
        <v>82</v>
      </c>
      <c r="E15" s="408" t="s">
        <v>504</v>
      </c>
      <c r="F15" s="548" t="s">
        <v>111</v>
      </c>
      <c r="G15" s="408" t="s">
        <v>505</v>
      </c>
      <c r="H15" s="74" t="s">
        <v>506</v>
      </c>
      <c r="I15" s="548" t="s">
        <v>486</v>
      </c>
      <c r="J15" s="408" t="s">
        <v>507</v>
      </c>
      <c r="L15" s="65"/>
    </row>
    <row r="16" spans="1:12">
      <c r="B16" s="42" t="s">
        <v>90</v>
      </c>
      <c r="C16" s="65"/>
      <c r="E16" s="407"/>
      <c r="G16" s="407"/>
      <c r="J16" s="407"/>
      <c r="L16" s="65"/>
    </row>
    <row r="17" spans="2:12">
      <c r="B17" s="22"/>
      <c r="C17" s="550" t="s">
        <v>63</v>
      </c>
      <c r="D17" s="29">
        <v>145.23514638</v>
      </c>
      <c r="E17" s="406">
        <v>6.4563383776575093E-4</v>
      </c>
      <c r="F17" s="29">
        <v>3563</v>
      </c>
      <c r="G17" s="406">
        <v>0.21360459048435979</v>
      </c>
      <c r="H17" s="58">
        <v>1.5166525384589549</v>
      </c>
      <c r="I17" s="29">
        <v>10.440290329999998</v>
      </c>
      <c r="J17" s="406">
        <v>7.1885425740430192E-2</v>
      </c>
      <c r="L17" s="65"/>
    </row>
    <row r="18" spans="2:12">
      <c r="B18" s="42"/>
      <c r="C18" s="550" t="s">
        <v>64</v>
      </c>
      <c r="D18" s="29">
        <v>84.481059660000028</v>
      </c>
      <c r="E18" s="406">
        <v>2.1844992093214702E-3</v>
      </c>
      <c r="F18" s="29">
        <v>1572</v>
      </c>
      <c r="G18" s="406">
        <v>0.26919619889840518</v>
      </c>
      <c r="H18" s="58">
        <v>1.3</v>
      </c>
      <c r="I18" s="29">
        <v>16.589868940000002</v>
      </c>
      <c r="J18" s="406">
        <v>0.19637382635548248</v>
      </c>
      <c r="L18" s="65"/>
    </row>
    <row r="19" spans="2:12">
      <c r="B19" s="22"/>
      <c r="C19" s="550" t="s">
        <v>65</v>
      </c>
      <c r="D19" s="29">
        <v>240.8041722099999</v>
      </c>
      <c r="E19" s="406">
        <v>3.7201954303724828E-3</v>
      </c>
      <c r="F19" s="29">
        <v>3387</v>
      </c>
      <c r="G19" s="406">
        <v>0.23749092807809144</v>
      </c>
      <c r="H19" s="58">
        <v>1.3</v>
      </c>
      <c r="I19" s="29">
        <v>56.846552719999991</v>
      </c>
      <c r="J19" s="406">
        <v>0.23606963367073802</v>
      </c>
      <c r="L19" s="65"/>
    </row>
    <row r="20" spans="2:12">
      <c r="C20" s="550" t="s">
        <v>66</v>
      </c>
      <c r="D20" s="29">
        <v>86.251478190000029</v>
      </c>
      <c r="E20" s="406">
        <v>6.6135160397693318E-3</v>
      </c>
      <c r="F20" s="29">
        <v>1342</v>
      </c>
      <c r="G20" s="406">
        <v>0.31151564068812737</v>
      </c>
      <c r="H20" s="58">
        <v>1.1000000000000001</v>
      </c>
      <c r="I20" s="29">
        <v>30.751178249999995</v>
      </c>
      <c r="J20" s="406">
        <v>0.35652928964602115</v>
      </c>
      <c r="L20" s="65"/>
    </row>
    <row r="21" spans="2:12">
      <c r="C21" s="550" t="s">
        <v>67</v>
      </c>
      <c r="D21" s="29">
        <v>151.06034248</v>
      </c>
      <c r="E21" s="406">
        <v>9.6780243769850477E-3</v>
      </c>
      <c r="F21" s="29">
        <v>3286</v>
      </c>
      <c r="G21" s="406">
        <v>0.30958418615607824</v>
      </c>
      <c r="H21" s="58">
        <v>1.7660625356264055</v>
      </c>
      <c r="I21" s="29">
        <v>77.838047920000022</v>
      </c>
      <c r="J21" s="406">
        <v>0.51527784620444361</v>
      </c>
      <c r="L21" s="65"/>
    </row>
    <row r="22" spans="2:12">
      <c r="C22" s="550" t="s">
        <v>68</v>
      </c>
      <c r="D22" s="29">
        <v>33.780895379999997</v>
      </c>
      <c r="E22" s="406">
        <v>3.5127518260417115E-2</v>
      </c>
      <c r="F22" s="29">
        <v>1891</v>
      </c>
      <c r="G22" s="406">
        <v>0.2858201712406141</v>
      </c>
      <c r="H22" s="58">
        <v>1.8477908061631518</v>
      </c>
      <c r="I22" s="29">
        <v>23.177723159999999</v>
      </c>
      <c r="J22" s="406">
        <v>0.68611926650477084</v>
      </c>
      <c r="L22" s="65"/>
    </row>
    <row r="23" spans="2:12">
      <c r="C23" s="550" t="s">
        <v>69</v>
      </c>
      <c r="D23" s="29">
        <v>5.117760109999999</v>
      </c>
      <c r="E23" s="406">
        <v>0.73349867784710399</v>
      </c>
      <c r="F23" s="29">
        <v>633</v>
      </c>
      <c r="G23" s="406">
        <v>0.35559260435412121</v>
      </c>
      <c r="H23" s="58">
        <v>1.0337402634931934</v>
      </c>
      <c r="I23" s="29">
        <v>6.6402278599999995</v>
      </c>
      <c r="J23" s="406">
        <v>4.9610924459952086</v>
      </c>
      <c r="L23" s="65"/>
    </row>
    <row r="24" spans="2:12">
      <c r="C24" s="550" t="s">
        <v>70</v>
      </c>
      <c r="D24" s="29">
        <v>4.6235593899999996</v>
      </c>
      <c r="E24" s="406">
        <v>0.15226826959052644</v>
      </c>
      <c r="F24" s="29">
        <v>521</v>
      </c>
      <c r="G24" s="406">
        <v>0.35509468464110505</v>
      </c>
      <c r="H24" s="58">
        <v>1</v>
      </c>
      <c r="I24" s="29">
        <v>5.7098645799999996</v>
      </c>
      <c r="J24" s="406">
        <v>1.2349499808198636</v>
      </c>
      <c r="K24" s="65"/>
      <c r="L24" s="65"/>
    </row>
    <row r="25" spans="2:12" ht="12.75" thickBot="1">
      <c r="B25" s="30"/>
      <c r="C25" s="19" t="s">
        <v>62</v>
      </c>
      <c r="D25" s="31">
        <v>751.35441379999986</v>
      </c>
      <c r="E25" s="76">
        <v>1.5081658288479982E-2</v>
      </c>
      <c r="F25" s="31">
        <v>16195</v>
      </c>
      <c r="G25" s="76">
        <v>0.25769451227864976</v>
      </c>
      <c r="H25" s="59">
        <v>1.5</v>
      </c>
      <c r="I25" s="31">
        <v>228</v>
      </c>
      <c r="J25" s="76">
        <v>0.30183279217047093</v>
      </c>
      <c r="K25" s="200"/>
      <c r="L25" s="65"/>
    </row>
    <row r="26" spans="2:12" ht="12.75" thickBot="1">
      <c r="B26" s="568" t="s">
        <v>74</v>
      </c>
      <c r="C26" s="568"/>
      <c r="D26" s="75">
        <v>794.20644675999984</v>
      </c>
      <c r="E26" s="76">
        <v>1.439071688742794E-2</v>
      </c>
      <c r="F26" s="75">
        <v>176693</v>
      </c>
      <c r="G26" s="76">
        <v>0.27778587576419628</v>
      </c>
      <c r="H26" s="59">
        <v>1.3956189024085042</v>
      </c>
      <c r="I26" s="75">
        <v>235</v>
      </c>
      <c r="J26" s="76">
        <v>0.29375520963522922</v>
      </c>
      <c r="K26" s="77"/>
    </row>
    <row r="27" spans="2:12">
      <c r="J27" s="407"/>
    </row>
  </sheetData>
  <mergeCells count="2">
    <mergeCell ref="B26:C26"/>
    <mergeCell ref="B2:H2"/>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27"/>
  <dimension ref="A1:Q21"/>
  <sheetViews>
    <sheetView workbookViewId="0">
      <selection activeCell="N19" sqref="N19"/>
    </sheetView>
  </sheetViews>
  <sheetFormatPr defaultColWidth="9.140625" defaultRowHeight="12.75"/>
  <cols>
    <col min="1" max="2" width="3.7109375" style="15" customWidth="1"/>
    <col min="3" max="3" width="32.5703125" style="15" customWidth="1"/>
    <col min="4" max="4" width="14" style="15" customWidth="1"/>
    <col min="5" max="5" width="15" style="15" customWidth="1"/>
    <col min="6" max="6" width="1.85546875" style="15" customWidth="1"/>
    <col min="7" max="7" width="13.140625" style="15" customWidth="1"/>
    <col min="8" max="8" width="13.42578125" style="15" customWidth="1"/>
    <col min="9" max="9" width="2.140625" style="15" customWidth="1"/>
    <col min="10" max="10" width="14" style="15" customWidth="1"/>
    <col min="11" max="13" width="14.140625" style="15" customWidth="1"/>
    <col min="14" max="16384" width="9.140625" style="15"/>
  </cols>
  <sheetData>
    <row r="1" spans="1:17" ht="21" customHeight="1"/>
    <row r="2" spans="1:17" ht="48" customHeight="1">
      <c r="A2" s="25"/>
      <c r="B2" s="25"/>
      <c r="C2" s="558" t="s">
        <v>508</v>
      </c>
      <c r="D2" s="558"/>
      <c r="E2" s="558"/>
      <c r="F2" s="558"/>
      <c r="G2" s="558"/>
      <c r="H2" s="558"/>
      <c r="I2" s="558"/>
      <c r="J2" s="558"/>
      <c r="K2" s="558"/>
      <c r="L2" s="558"/>
      <c r="M2" s="558"/>
      <c r="N2" s="558"/>
      <c r="O2" s="558"/>
      <c r="P2" s="558"/>
      <c r="Q2" s="558"/>
    </row>
    <row r="3" spans="1:17" ht="18" customHeight="1">
      <c r="A3" s="49"/>
      <c r="B3" s="695" t="s">
        <v>1259</v>
      </c>
      <c r="C3" s="696"/>
      <c r="D3" s="598" t="s">
        <v>97</v>
      </c>
      <c r="E3" s="598"/>
      <c r="F3" s="598"/>
      <c r="G3" s="598"/>
      <c r="H3" s="598"/>
      <c r="I3" s="548"/>
      <c r="J3" s="598" t="s">
        <v>98</v>
      </c>
      <c r="K3" s="598"/>
      <c r="L3" s="598"/>
      <c r="M3" s="598"/>
      <c r="N3" s="50"/>
      <c r="O3" s="50"/>
      <c r="P3" s="50"/>
      <c r="Q3" s="50"/>
    </row>
    <row r="4" spans="1:17" ht="38.25" customHeight="1">
      <c r="A4" s="49"/>
      <c r="B4" s="10"/>
      <c r="C4" s="10"/>
      <c r="D4" s="581" t="s">
        <v>94</v>
      </c>
      <c r="E4" s="581"/>
      <c r="F4" s="548"/>
      <c r="G4" s="581" t="s">
        <v>96</v>
      </c>
      <c r="H4" s="581"/>
      <c r="I4" s="548"/>
      <c r="J4" s="581" t="s">
        <v>94</v>
      </c>
      <c r="K4" s="581"/>
      <c r="L4" s="581" t="s">
        <v>95</v>
      </c>
      <c r="M4" s="581"/>
      <c r="N4" s="50"/>
      <c r="O4" s="50"/>
      <c r="P4" s="50"/>
      <c r="Q4" s="50"/>
    </row>
    <row r="5" spans="1:17" ht="23.25" customHeight="1">
      <c r="A5" s="49"/>
      <c r="B5" s="697"/>
      <c r="C5" s="697" t="s">
        <v>509</v>
      </c>
      <c r="D5" s="548" t="s">
        <v>92</v>
      </c>
      <c r="E5" s="548" t="s">
        <v>93</v>
      </c>
      <c r="F5" s="548"/>
      <c r="G5" s="548" t="s">
        <v>92</v>
      </c>
      <c r="H5" s="548" t="s">
        <v>93</v>
      </c>
      <c r="I5" s="548"/>
      <c r="J5" s="548" t="s">
        <v>92</v>
      </c>
      <c r="K5" s="548" t="s">
        <v>93</v>
      </c>
      <c r="L5" s="548" t="s">
        <v>92</v>
      </c>
      <c r="M5" s="548" t="s">
        <v>93</v>
      </c>
      <c r="N5" s="50"/>
      <c r="O5" s="50"/>
      <c r="P5" s="50"/>
      <c r="Q5" s="50"/>
    </row>
    <row r="6" spans="1:17">
      <c r="A6" s="39"/>
      <c r="B6" s="39">
        <v>1</v>
      </c>
      <c r="C6" s="78" t="s">
        <v>510</v>
      </c>
      <c r="D6" s="69">
        <v>534.92417839999996</v>
      </c>
      <c r="E6" s="69">
        <v>28.055620000000001</v>
      </c>
      <c r="F6" s="69"/>
      <c r="G6" s="69">
        <v>0</v>
      </c>
      <c r="H6" s="69">
        <v>88.407781999999997</v>
      </c>
      <c r="I6" s="69"/>
      <c r="J6" s="69"/>
      <c r="K6" s="69">
        <v>3974.0227410000002</v>
      </c>
      <c r="L6" s="69"/>
      <c r="M6" s="69">
        <v>13493.08393022</v>
      </c>
      <c r="N6" s="28"/>
      <c r="O6" s="28"/>
      <c r="P6" s="28"/>
      <c r="Q6" s="65"/>
    </row>
    <row r="7" spans="1:17">
      <c r="A7" s="39"/>
      <c r="B7" s="39">
        <v>2</v>
      </c>
      <c r="C7" s="78" t="s">
        <v>511</v>
      </c>
      <c r="D7" s="69">
        <v>5.5096523600000005</v>
      </c>
      <c r="E7" s="69">
        <v>69.753903159999993</v>
      </c>
      <c r="F7" s="69"/>
      <c r="G7" s="69">
        <v>237.50482386000002</v>
      </c>
      <c r="H7" s="69">
        <v>277.93732722999999</v>
      </c>
      <c r="I7" s="69"/>
      <c r="J7" s="69"/>
      <c r="K7" s="69"/>
      <c r="L7" s="69"/>
      <c r="M7" s="69"/>
      <c r="N7" s="28"/>
      <c r="O7" s="28"/>
      <c r="P7" s="28"/>
      <c r="Q7" s="65"/>
    </row>
    <row r="8" spans="1:17">
      <c r="A8" s="39"/>
      <c r="B8" s="39">
        <v>3</v>
      </c>
      <c r="C8" s="78" t="s">
        <v>512</v>
      </c>
      <c r="D8" s="69"/>
      <c r="E8" s="69"/>
      <c r="F8" s="69"/>
      <c r="G8" s="69"/>
      <c r="H8" s="69"/>
      <c r="I8" s="69"/>
      <c r="J8" s="69"/>
      <c r="K8" s="69"/>
      <c r="L8" s="69"/>
      <c r="M8" s="69"/>
      <c r="N8" s="28"/>
      <c r="O8" s="28"/>
      <c r="P8" s="28"/>
      <c r="Q8" s="65"/>
    </row>
    <row r="9" spans="1:17">
      <c r="A9" s="39"/>
      <c r="B9" s="39">
        <v>4</v>
      </c>
      <c r="C9" s="78" t="s">
        <v>513</v>
      </c>
      <c r="D9" s="69"/>
      <c r="E9" s="69"/>
      <c r="F9" s="69"/>
      <c r="G9" s="69"/>
      <c r="H9" s="69"/>
      <c r="I9" s="69"/>
      <c r="J9" s="69"/>
      <c r="K9" s="69"/>
      <c r="L9" s="69"/>
      <c r="M9" s="69"/>
      <c r="N9" s="28"/>
      <c r="O9" s="28"/>
      <c r="P9" s="28"/>
      <c r="Q9" s="65"/>
    </row>
    <row r="10" spans="1:17">
      <c r="A10" s="39"/>
      <c r="B10" s="39">
        <v>5</v>
      </c>
      <c r="C10" s="78" t="s">
        <v>514</v>
      </c>
      <c r="D10" s="69"/>
      <c r="E10" s="69"/>
      <c r="F10" s="69"/>
      <c r="G10" s="69"/>
      <c r="H10" s="69"/>
      <c r="I10" s="69"/>
      <c r="J10" s="69"/>
      <c r="K10" s="69"/>
      <c r="L10" s="69"/>
      <c r="M10" s="69"/>
      <c r="N10" s="28"/>
      <c r="O10" s="28"/>
      <c r="P10" s="28"/>
      <c r="Q10" s="65"/>
    </row>
    <row r="11" spans="1:17">
      <c r="A11" s="39"/>
      <c r="B11" s="39">
        <v>6</v>
      </c>
      <c r="C11" s="78" t="s">
        <v>515</v>
      </c>
      <c r="D11" s="69"/>
      <c r="E11" s="69"/>
      <c r="F11" s="69"/>
      <c r="G11" s="69"/>
      <c r="H11" s="69"/>
      <c r="I11" s="69"/>
      <c r="J11" s="69"/>
      <c r="K11" s="69"/>
      <c r="L11" s="69"/>
      <c r="M11" s="69"/>
      <c r="N11" s="28"/>
      <c r="O11" s="28"/>
      <c r="P11" s="28"/>
      <c r="Q11" s="65"/>
    </row>
    <row r="12" spans="1:17">
      <c r="A12" s="39"/>
      <c r="B12" s="39">
        <v>7</v>
      </c>
      <c r="C12" s="78" t="s">
        <v>516</v>
      </c>
      <c r="D12" s="69"/>
      <c r="E12" s="69"/>
      <c r="F12" s="69"/>
      <c r="G12" s="69"/>
      <c r="H12" s="69"/>
      <c r="I12" s="69"/>
      <c r="J12" s="69"/>
      <c r="K12" s="69"/>
      <c r="L12" s="69"/>
      <c r="M12" s="69"/>
      <c r="N12" s="28"/>
      <c r="O12" s="28"/>
      <c r="P12" s="28"/>
      <c r="Q12" s="65"/>
    </row>
    <row r="13" spans="1:17">
      <c r="A13" s="39"/>
      <c r="B13" s="39">
        <v>8</v>
      </c>
      <c r="C13" s="78" t="s">
        <v>517</v>
      </c>
      <c r="D13" s="69"/>
      <c r="E13" s="69"/>
      <c r="F13" s="69"/>
      <c r="G13" s="69"/>
      <c r="H13" s="69"/>
      <c r="I13" s="69"/>
      <c r="J13" s="69"/>
      <c r="K13" s="69">
        <v>13434.176237</v>
      </c>
      <c r="L13" s="69"/>
      <c r="M13" s="69">
        <v>4118.7343434000004</v>
      </c>
      <c r="N13" s="28"/>
      <c r="O13" s="28"/>
      <c r="P13" s="28"/>
      <c r="Q13" s="65"/>
    </row>
    <row r="14" spans="1:17" ht="13.5" thickBot="1">
      <c r="A14" s="39"/>
      <c r="B14" s="282">
        <v>9</v>
      </c>
      <c r="C14" s="51" t="s">
        <v>4</v>
      </c>
      <c r="D14" s="31">
        <f>SUM(D6:D13)</f>
        <v>540.43383075999998</v>
      </c>
      <c r="E14" s="31">
        <f>SUM(E6:E13)</f>
        <v>97.809523159999998</v>
      </c>
      <c r="F14" s="31"/>
      <c r="G14" s="31">
        <f>SUM(G6:G13)</f>
        <v>237.50482386000002</v>
      </c>
      <c r="H14" s="31">
        <f>SUM(H6:H13)</f>
        <v>366.34510922999999</v>
      </c>
      <c r="I14" s="31"/>
      <c r="J14" s="31">
        <f>SUM(J6:J13)</f>
        <v>0</v>
      </c>
      <c r="K14" s="31">
        <f>SUM(K6:K13)</f>
        <v>17408.198978</v>
      </c>
      <c r="L14" s="31">
        <f>SUM(L6:L13)</f>
        <v>0</v>
      </c>
      <c r="M14" s="31">
        <f>SUM(M6:M13)</f>
        <v>17611.81827362</v>
      </c>
      <c r="N14" s="28"/>
      <c r="O14" s="28"/>
      <c r="P14" s="28"/>
      <c r="Q14" s="65"/>
    </row>
    <row r="15" spans="1:17">
      <c r="A15" s="39"/>
      <c r="B15" s="39"/>
      <c r="C15" s="78"/>
      <c r="D15" s="195"/>
      <c r="E15" s="69"/>
      <c r="F15" s="69"/>
      <c r="G15" s="69"/>
      <c r="H15" s="69"/>
      <c r="I15" s="69"/>
      <c r="J15" s="69"/>
      <c r="K15" s="69"/>
      <c r="L15" s="69"/>
      <c r="M15" s="69"/>
      <c r="N15" s="28"/>
      <c r="O15" s="28"/>
      <c r="P15" s="28"/>
      <c r="Q15" s="65"/>
    </row>
    <row r="16" spans="1:17">
      <c r="A16" s="39"/>
      <c r="B16" s="39"/>
      <c r="C16" s="78"/>
      <c r="D16" s="195"/>
      <c r="E16" s="69"/>
      <c r="F16" s="69"/>
      <c r="G16" s="69"/>
      <c r="H16" s="69"/>
      <c r="I16" s="69"/>
      <c r="J16" s="69"/>
      <c r="K16" s="69"/>
      <c r="L16" s="69"/>
      <c r="M16" s="69"/>
      <c r="N16" s="28"/>
      <c r="O16" s="28"/>
      <c r="P16" s="28"/>
      <c r="Q16" s="65"/>
    </row>
    <row r="17" spans="1:17">
      <c r="A17" s="39"/>
      <c r="B17" s="39"/>
      <c r="C17" s="78"/>
      <c r="D17" s="195"/>
      <c r="E17" s="69"/>
      <c r="F17" s="69"/>
      <c r="G17" s="69"/>
      <c r="H17" s="69"/>
      <c r="I17" s="69"/>
      <c r="J17" s="69"/>
      <c r="K17" s="69"/>
      <c r="L17" s="69"/>
      <c r="M17" s="69"/>
      <c r="N17" s="28"/>
      <c r="O17" s="28"/>
      <c r="P17" s="28"/>
      <c r="Q17" s="65"/>
    </row>
    <row r="18" spans="1:17">
      <c r="A18" s="39"/>
      <c r="B18" s="39"/>
      <c r="C18" s="78"/>
      <c r="D18" s="195"/>
      <c r="E18" s="69"/>
      <c r="F18" s="69"/>
      <c r="G18" s="69"/>
      <c r="H18" s="69"/>
      <c r="I18" s="69"/>
      <c r="J18" s="69"/>
      <c r="K18" s="69"/>
      <c r="L18" s="69"/>
      <c r="M18" s="69"/>
      <c r="N18" s="28"/>
      <c r="O18" s="28"/>
      <c r="P18" s="28"/>
      <c r="Q18" s="65"/>
    </row>
    <row r="19" spans="1:17">
      <c r="A19" s="39"/>
      <c r="B19" s="39"/>
      <c r="C19" s="78"/>
      <c r="D19" s="195"/>
      <c r="E19" s="69"/>
      <c r="F19" s="69"/>
      <c r="G19" s="69"/>
      <c r="H19" s="69"/>
      <c r="I19" s="69"/>
      <c r="J19" s="69"/>
      <c r="K19" s="69"/>
      <c r="L19" s="69"/>
      <c r="M19" s="69"/>
      <c r="N19" s="28"/>
      <c r="O19" s="28"/>
      <c r="P19" s="28"/>
      <c r="Q19" s="65"/>
    </row>
    <row r="20" spans="1:17">
      <c r="A20" s="38"/>
      <c r="B20" s="38"/>
    </row>
    <row r="21" spans="1:17">
      <c r="A21" s="39"/>
      <c r="B21" s="39"/>
      <c r="C21" s="22"/>
      <c r="D21" s="29"/>
      <c r="E21" s="29"/>
      <c r="F21" s="29"/>
    </row>
  </sheetData>
  <mergeCells count="7">
    <mergeCell ref="C2:Q2"/>
    <mergeCell ref="G4:H4"/>
    <mergeCell ref="D4:E4"/>
    <mergeCell ref="D3:H3"/>
    <mergeCell ref="J3:M3"/>
    <mergeCell ref="J4:K4"/>
    <mergeCell ref="L4:M4"/>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95CDE-1CDC-4D8D-B3B6-F926ADE99E3D}">
  <dimension ref="A1:I24"/>
  <sheetViews>
    <sheetView workbookViewId="0">
      <selection activeCell="I22" sqref="I22"/>
    </sheetView>
  </sheetViews>
  <sheetFormatPr defaultColWidth="9.140625" defaultRowHeight="12.75"/>
  <cols>
    <col min="1" max="2" width="3.7109375" style="15" customWidth="1"/>
    <col min="3" max="3" width="81.140625" style="15" bestFit="1" customWidth="1"/>
    <col min="4" max="4" width="14" style="15" customWidth="1"/>
    <col min="5" max="5" width="15" style="15" customWidth="1"/>
    <col min="6" max="16384" width="9.140625" style="15"/>
  </cols>
  <sheetData>
    <row r="1" spans="1:9" ht="21" customHeight="1"/>
    <row r="2" spans="1:9" ht="48" customHeight="1">
      <c r="A2" s="25"/>
      <c r="B2" s="25"/>
      <c r="C2" s="558" t="s">
        <v>499</v>
      </c>
      <c r="D2" s="558"/>
      <c r="E2" s="558"/>
      <c r="F2" s="558"/>
      <c r="G2" s="558"/>
      <c r="H2" s="558"/>
      <c r="I2" s="558"/>
    </row>
    <row r="3" spans="1:9" ht="18" customHeight="1">
      <c r="A3" s="49"/>
      <c r="B3" s="697" t="s">
        <v>1259</v>
      </c>
      <c r="C3" s="696"/>
      <c r="D3" s="698"/>
      <c r="E3" s="698"/>
      <c r="F3" s="50"/>
      <c r="G3" s="50"/>
      <c r="H3" s="50"/>
      <c r="I3" s="50"/>
    </row>
    <row r="4" spans="1:9" ht="38.25" customHeight="1">
      <c r="A4" s="49"/>
      <c r="B4" s="697"/>
      <c r="C4" s="697"/>
      <c r="D4" s="548" t="s">
        <v>82</v>
      </c>
      <c r="E4" s="548" t="s">
        <v>486</v>
      </c>
      <c r="F4" s="50"/>
      <c r="G4" s="50"/>
      <c r="H4" s="50"/>
      <c r="I4" s="50"/>
    </row>
    <row r="5" spans="1:9">
      <c r="A5" s="49"/>
      <c r="B5" s="284">
        <v>1</v>
      </c>
      <c r="C5" s="285" t="s">
        <v>848</v>
      </c>
      <c r="D5" s="289"/>
      <c r="E5" s="286">
        <v>3.6724181800000002</v>
      </c>
      <c r="F5" s="50"/>
      <c r="G5" s="50"/>
      <c r="H5" s="50"/>
      <c r="I5" s="50"/>
    </row>
    <row r="6" spans="1:9">
      <c r="A6" s="39"/>
      <c r="B6" s="39">
        <v>2</v>
      </c>
      <c r="C6" s="78" t="s">
        <v>849</v>
      </c>
      <c r="D6" s="69">
        <v>183.62068321999999</v>
      </c>
      <c r="E6" s="69">
        <v>3.6724181800000002</v>
      </c>
      <c r="F6" s="28"/>
      <c r="G6" s="28"/>
      <c r="H6" s="28"/>
      <c r="I6" s="65"/>
    </row>
    <row r="7" spans="1:9">
      <c r="A7" s="39"/>
      <c r="B7" s="39">
        <v>3</v>
      </c>
      <c r="C7" s="283" t="s">
        <v>850</v>
      </c>
      <c r="D7" s="69">
        <v>168.15316555999999</v>
      </c>
      <c r="E7" s="69">
        <v>3.3630633100000002</v>
      </c>
      <c r="F7" s="28"/>
      <c r="G7" s="28"/>
      <c r="H7" s="28"/>
      <c r="I7" s="65"/>
    </row>
    <row r="8" spans="1:9">
      <c r="A8" s="39"/>
      <c r="B8" s="39">
        <v>4</v>
      </c>
      <c r="C8" s="283" t="s">
        <v>851</v>
      </c>
      <c r="D8" s="69">
        <v>15.467517669999999</v>
      </c>
      <c r="E8" s="69">
        <v>0.30935487</v>
      </c>
      <c r="F8" s="28"/>
      <c r="G8" s="28"/>
      <c r="H8" s="28"/>
      <c r="I8" s="65"/>
    </row>
    <row r="9" spans="1:9">
      <c r="A9" s="39"/>
      <c r="B9" s="39">
        <v>5</v>
      </c>
      <c r="C9" s="283" t="s">
        <v>852</v>
      </c>
      <c r="D9" s="550"/>
      <c r="E9" s="69"/>
      <c r="F9" s="28"/>
      <c r="G9" s="28"/>
      <c r="H9" s="28"/>
      <c r="I9" s="65"/>
    </row>
    <row r="10" spans="1:9">
      <c r="A10" s="39"/>
      <c r="B10" s="39">
        <v>6</v>
      </c>
      <c r="C10" s="283" t="s">
        <v>853</v>
      </c>
      <c r="D10" s="550"/>
      <c r="E10" s="69"/>
      <c r="F10" s="28"/>
      <c r="G10" s="28"/>
      <c r="H10" s="28"/>
      <c r="I10" s="65"/>
    </row>
    <row r="11" spans="1:9">
      <c r="A11" s="39"/>
      <c r="B11" s="39">
        <v>7</v>
      </c>
      <c r="C11" s="78" t="s">
        <v>854</v>
      </c>
      <c r="D11" s="550"/>
      <c r="E11" s="290"/>
      <c r="F11" s="28"/>
      <c r="G11" s="28"/>
      <c r="H11" s="28"/>
      <c r="I11" s="65"/>
    </row>
    <row r="12" spans="1:9">
      <c r="A12" s="39"/>
      <c r="B12" s="39">
        <v>8</v>
      </c>
      <c r="C12" s="78" t="s">
        <v>855</v>
      </c>
      <c r="D12" s="550"/>
      <c r="E12" s="69"/>
      <c r="F12" s="28"/>
      <c r="G12" s="28"/>
      <c r="H12" s="28"/>
      <c r="I12" s="65"/>
    </row>
    <row r="13" spans="1:9">
      <c r="A13" s="39"/>
      <c r="B13" s="39">
        <v>9</v>
      </c>
      <c r="C13" s="78" t="s">
        <v>856</v>
      </c>
      <c r="D13" s="550"/>
      <c r="E13" s="69"/>
      <c r="F13" s="28"/>
      <c r="G13" s="28"/>
      <c r="H13" s="28"/>
      <c r="I13" s="65"/>
    </row>
    <row r="14" spans="1:9">
      <c r="A14" s="39"/>
      <c r="B14" s="287">
        <v>10</v>
      </c>
      <c r="C14" s="288" t="s">
        <v>857</v>
      </c>
      <c r="D14" s="12"/>
      <c r="E14" s="286"/>
      <c r="F14" s="28"/>
      <c r="G14" s="28"/>
      <c r="H14" s="28"/>
      <c r="I14" s="65"/>
    </row>
    <row r="15" spans="1:9">
      <c r="A15" s="39"/>
      <c r="B15" s="284">
        <v>11</v>
      </c>
      <c r="C15" s="285" t="s">
        <v>858</v>
      </c>
      <c r="D15" s="289"/>
      <c r="E15" s="286"/>
      <c r="F15" s="28"/>
      <c r="G15" s="28"/>
      <c r="H15" s="28"/>
      <c r="I15" s="65"/>
    </row>
    <row r="16" spans="1:9">
      <c r="A16" s="39"/>
      <c r="B16" s="39">
        <v>12</v>
      </c>
      <c r="C16" s="78" t="s">
        <v>859</v>
      </c>
      <c r="D16" s="550"/>
      <c r="E16" s="69"/>
      <c r="F16" s="28"/>
      <c r="G16" s="28"/>
      <c r="H16" s="28"/>
      <c r="I16" s="65"/>
    </row>
    <row r="17" spans="1:9">
      <c r="A17" s="39"/>
      <c r="B17" s="39">
        <v>13</v>
      </c>
      <c r="C17" s="283" t="s">
        <v>850</v>
      </c>
      <c r="D17" s="550"/>
      <c r="E17" s="69"/>
      <c r="F17" s="28"/>
      <c r="G17" s="28"/>
      <c r="H17" s="28"/>
      <c r="I17" s="65"/>
    </row>
    <row r="18" spans="1:9">
      <c r="A18" s="39"/>
      <c r="B18" s="39">
        <v>14</v>
      </c>
      <c r="C18" s="283" t="s">
        <v>851</v>
      </c>
      <c r="D18" s="28"/>
      <c r="E18" s="28"/>
      <c r="F18" s="28"/>
      <c r="G18" s="28"/>
      <c r="H18" s="28"/>
      <c r="I18" s="65"/>
    </row>
    <row r="19" spans="1:9">
      <c r="A19" s="39"/>
      <c r="B19" s="39">
        <v>15</v>
      </c>
      <c r="C19" s="283" t="s">
        <v>852</v>
      </c>
      <c r="D19" s="29"/>
      <c r="E19" s="29"/>
      <c r="F19" s="28"/>
      <c r="G19" s="28"/>
      <c r="H19" s="28"/>
      <c r="I19" s="65"/>
    </row>
    <row r="20" spans="1:9">
      <c r="A20" s="38"/>
      <c r="B20" s="39">
        <v>16</v>
      </c>
      <c r="C20" s="283" t="s">
        <v>853</v>
      </c>
      <c r="D20" s="28"/>
      <c r="E20" s="28"/>
    </row>
    <row r="21" spans="1:9">
      <c r="A21" s="39"/>
      <c r="B21" s="39">
        <v>17</v>
      </c>
      <c r="C21" s="28" t="s">
        <v>854</v>
      </c>
      <c r="D21" s="28"/>
      <c r="E21" s="699"/>
    </row>
    <row r="22" spans="1:9">
      <c r="B22" s="39">
        <v>18</v>
      </c>
      <c r="C22" s="28" t="s">
        <v>855</v>
      </c>
      <c r="D22" s="28"/>
      <c r="E22" s="28"/>
    </row>
    <row r="23" spans="1:9">
      <c r="B23" s="39">
        <v>19</v>
      </c>
      <c r="C23" s="28" t="s">
        <v>856</v>
      </c>
      <c r="D23" s="28"/>
      <c r="E23" s="28"/>
    </row>
    <row r="24" spans="1:9">
      <c r="B24" s="287">
        <v>20</v>
      </c>
      <c r="C24" s="500" t="s">
        <v>857</v>
      </c>
      <c r="D24" s="500"/>
      <c r="E24" s="500"/>
    </row>
  </sheetData>
  <mergeCells count="1">
    <mergeCell ref="C2:I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E9CDB-CE58-437A-9363-629BFB88E848}">
  <dimension ref="A1:I27"/>
  <sheetViews>
    <sheetView workbookViewId="0">
      <selection activeCell="B26" sqref="B3:H26"/>
    </sheetView>
  </sheetViews>
  <sheetFormatPr defaultColWidth="9.140625" defaultRowHeight="12.75"/>
  <cols>
    <col min="1" max="1" width="3.7109375" style="1" customWidth="1"/>
    <col min="2" max="2" width="48" style="1" customWidth="1"/>
    <col min="3" max="3" width="19.140625" style="1" customWidth="1"/>
    <col min="4" max="7" width="15.28515625" style="1" customWidth="1"/>
    <col min="8" max="8" width="19.5703125" style="1" customWidth="1"/>
    <col min="9" max="16384" width="9.140625" style="1"/>
  </cols>
  <sheetData>
    <row r="1" spans="1:8" ht="21" customHeight="1">
      <c r="A1" s="318"/>
    </row>
    <row r="2" spans="1:8" ht="48" customHeight="1">
      <c r="B2" s="560" t="s">
        <v>954</v>
      </c>
      <c r="C2" s="560"/>
      <c r="D2" s="560"/>
      <c r="E2" s="560"/>
      <c r="F2" s="560"/>
      <c r="G2" s="560"/>
      <c r="H2" s="560"/>
    </row>
    <row r="3" spans="1:8">
      <c r="A3" s="307"/>
      <c r="B3" s="611"/>
      <c r="C3" s="577" t="s">
        <v>900</v>
      </c>
      <c r="D3" s="598" t="s">
        <v>901</v>
      </c>
      <c r="E3" s="598"/>
      <c r="F3" s="598"/>
      <c r="G3" s="598"/>
      <c r="H3" s="598"/>
    </row>
    <row r="4" spans="1:8" ht="48">
      <c r="B4" s="466" t="s">
        <v>1259</v>
      </c>
      <c r="C4" s="577"/>
      <c r="D4" s="549" t="s">
        <v>902</v>
      </c>
      <c r="E4" s="612" t="s">
        <v>903</v>
      </c>
      <c r="F4" s="612" t="s">
        <v>904</v>
      </c>
      <c r="G4" s="612" t="s">
        <v>905</v>
      </c>
      <c r="H4" s="549" t="s">
        <v>906</v>
      </c>
    </row>
    <row r="5" spans="1:8">
      <c r="B5" s="319" t="s">
        <v>907</v>
      </c>
      <c r="C5" s="320"/>
      <c r="D5" s="320"/>
      <c r="E5" s="320"/>
      <c r="F5" s="320"/>
      <c r="G5" s="320"/>
      <c r="H5" s="320"/>
    </row>
    <row r="6" spans="1:8">
      <c r="B6" s="542" t="s">
        <v>908</v>
      </c>
      <c r="C6" s="27">
        <v>8133.67</v>
      </c>
      <c r="D6" s="27">
        <v>8133.67</v>
      </c>
      <c r="E6" s="27"/>
      <c r="F6" s="27"/>
      <c r="G6" s="27"/>
      <c r="H6" s="27"/>
    </row>
    <row r="7" spans="1:8">
      <c r="B7" s="542" t="s">
        <v>909</v>
      </c>
      <c r="C7" s="27">
        <v>21958.885999999999</v>
      </c>
      <c r="D7" s="27">
        <v>21958.885999999999</v>
      </c>
      <c r="E7" s="27"/>
      <c r="F7" s="27"/>
      <c r="G7" s="27"/>
      <c r="H7" s="27"/>
    </row>
    <row r="8" spans="1:8">
      <c r="B8" s="542" t="s">
        <v>910</v>
      </c>
      <c r="C8" s="27">
        <v>10490.014999999999</v>
      </c>
      <c r="D8" s="27">
        <v>10490.014999999999</v>
      </c>
      <c r="E8" s="27"/>
      <c r="F8" s="27"/>
      <c r="G8" s="27"/>
      <c r="H8" s="27"/>
    </row>
    <row r="9" spans="1:8">
      <c r="B9" s="542" t="s">
        <v>911</v>
      </c>
      <c r="C9" s="27">
        <v>73932.909</v>
      </c>
      <c r="D9" s="27">
        <v>73932.909</v>
      </c>
      <c r="E9" s="27"/>
      <c r="F9" s="27"/>
      <c r="G9" s="27"/>
      <c r="H9" s="27"/>
    </row>
    <row r="10" spans="1:8">
      <c r="B10" s="542" t="s">
        <v>912</v>
      </c>
      <c r="C10" s="27">
        <v>30552.732</v>
      </c>
      <c r="D10" s="27">
        <v>0</v>
      </c>
      <c r="E10" s="27"/>
      <c r="F10" s="27"/>
      <c r="G10" s="27">
        <v>30552.732</v>
      </c>
      <c r="H10" s="27"/>
    </row>
    <row r="11" spans="1:8">
      <c r="B11" s="542" t="s">
        <v>913</v>
      </c>
      <c r="C11" s="27">
        <v>3063.7739000000001</v>
      </c>
      <c r="D11" s="27">
        <v>1615.7792480999999</v>
      </c>
      <c r="E11" s="27"/>
      <c r="F11" s="27"/>
      <c r="G11" s="27">
        <v>60.782934974999762</v>
      </c>
      <c r="H11" s="27">
        <v>1387.2117169250005</v>
      </c>
    </row>
    <row r="12" spans="1:8">
      <c r="B12" s="542" t="s">
        <v>914</v>
      </c>
      <c r="C12" s="27">
        <v>165.357</v>
      </c>
      <c r="D12" s="27">
        <v>165.357</v>
      </c>
      <c r="E12" s="27"/>
      <c r="F12" s="27"/>
      <c r="G12" s="27"/>
      <c r="H12" s="27"/>
    </row>
    <row r="13" spans="1:8">
      <c r="B13" s="542" t="s">
        <v>915</v>
      </c>
      <c r="C13" s="27">
        <v>20597.494999999999</v>
      </c>
      <c r="D13" s="27">
        <v>0</v>
      </c>
      <c r="E13" s="27">
        <v>0</v>
      </c>
      <c r="F13" s="27"/>
      <c r="G13" s="27">
        <v>0</v>
      </c>
      <c r="H13" s="27">
        <v>20597.494999999999</v>
      </c>
    </row>
    <row r="14" spans="1:8">
      <c r="B14" s="542" t="s">
        <v>916</v>
      </c>
      <c r="C14" s="27">
        <v>10423.159</v>
      </c>
      <c r="D14" s="27">
        <v>2722.0076420000005</v>
      </c>
      <c r="E14" s="27">
        <v>4666.6046774924416</v>
      </c>
      <c r="F14" s="27"/>
      <c r="G14" s="27">
        <v>113.208344</v>
      </c>
      <c r="H14" s="27">
        <v>2921.4963225075585</v>
      </c>
    </row>
    <row r="15" spans="1:8">
      <c r="B15" s="9" t="s">
        <v>781</v>
      </c>
      <c r="C15" s="321">
        <f>SUM(C6:C14)</f>
        <v>179317.99689999997</v>
      </c>
      <c r="D15" s="321">
        <f>SUM(D6:D14)</f>
        <v>119018.6238901</v>
      </c>
      <c r="E15" s="321">
        <f>SUM(E6:E14)</f>
        <v>4666.6046774924416</v>
      </c>
      <c r="F15" s="322">
        <v>0</v>
      </c>
      <c r="G15" s="321">
        <f>SUM(G6:G14)</f>
        <v>30726.723278974998</v>
      </c>
      <c r="H15" s="321">
        <f>SUM(H6:H14)</f>
        <v>24906.203039432559</v>
      </c>
    </row>
    <row r="16" spans="1:8">
      <c r="B16" s="319" t="s">
        <v>917</v>
      </c>
      <c r="C16" s="323"/>
      <c r="D16" s="323"/>
      <c r="E16" s="323"/>
      <c r="F16" s="323"/>
      <c r="G16" s="323"/>
      <c r="H16" s="323"/>
    </row>
    <row r="17" spans="2:9">
      <c r="B17" s="542" t="s">
        <v>918</v>
      </c>
      <c r="C17" s="27">
        <v>5482.82</v>
      </c>
      <c r="D17" s="27">
        <v>2867.5419999999999</v>
      </c>
      <c r="E17" s="27"/>
      <c r="F17" s="27"/>
      <c r="G17" s="27"/>
      <c r="H17" s="27"/>
    </row>
    <row r="18" spans="2:9">
      <c r="B18" s="542" t="s">
        <v>919</v>
      </c>
      <c r="C18" s="27">
        <v>107501.47500000001</v>
      </c>
      <c r="D18" s="27">
        <v>1105.6199999999999</v>
      </c>
      <c r="E18" s="27"/>
      <c r="F18" s="27"/>
      <c r="G18" s="27"/>
      <c r="H18" s="27"/>
      <c r="I18" s="1" t="s">
        <v>2</v>
      </c>
    </row>
    <row r="19" spans="2:9">
      <c r="B19" s="542" t="s">
        <v>920</v>
      </c>
      <c r="C19" s="27">
        <v>20597.494999999999</v>
      </c>
      <c r="D19" s="27">
        <v>0</v>
      </c>
      <c r="E19" s="27">
        <v>0</v>
      </c>
      <c r="F19" s="27"/>
      <c r="G19" s="27"/>
      <c r="H19" s="27"/>
    </row>
    <row r="20" spans="2:9">
      <c r="B20" s="542" t="s">
        <v>921</v>
      </c>
      <c r="C20" s="27">
        <v>13242.053</v>
      </c>
      <c r="D20" s="27">
        <v>0</v>
      </c>
      <c r="E20" s="27">
        <v>0</v>
      </c>
      <c r="F20" s="27"/>
      <c r="G20" s="27"/>
      <c r="H20" s="27"/>
    </row>
    <row r="21" spans="2:9">
      <c r="B21" s="542" t="s">
        <v>922</v>
      </c>
      <c r="C21" s="27">
        <v>17398.565699999999</v>
      </c>
      <c r="D21" s="27"/>
      <c r="E21" s="27">
        <v>3764.4488257390012</v>
      </c>
      <c r="F21" s="27"/>
      <c r="G21" s="27"/>
      <c r="H21" s="27"/>
    </row>
    <row r="22" spans="2:9">
      <c r="B22" s="542" t="s">
        <v>923</v>
      </c>
      <c r="C22" s="27">
        <v>1114.7360000000001</v>
      </c>
      <c r="D22" s="27"/>
      <c r="E22" s="27"/>
      <c r="F22" s="27"/>
      <c r="G22" s="27"/>
      <c r="H22" s="27"/>
    </row>
    <row r="23" spans="2:9">
      <c r="B23" s="542" t="s">
        <v>924</v>
      </c>
      <c r="C23" s="27">
        <v>13980.858</v>
      </c>
      <c r="D23" s="27"/>
      <c r="E23" s="27"/>
      <c r="F23" s="27"/>
      <c r="G23" s="27"/>
      <c r="H23" s="27"/>
    </row>
    <row r="24" spans="2:9">
      <c r="B24" s="9" t="s">
        <v>782</v>
      </c>
      <c r="C24" s="321">
        <f>SUM(C17:C23)</f>
        <v>179318.00270000001</v>
      </c>
      <c r="D24" s="321">
        <f>SUM(D17:D23)</f>
        <v>3973.1619999999998</v>
      </c>
      <c r="E24" s="321">
        <f>SUM(E17:E23)</f>
        <v>3764.4488257390012</v>
      </c>
      <c r="F24" s="322"/>
      <c r="G24" s="321"/>
      <c r="H24" s="321"/>
    </row>
    <row r="25" spans="2:9">
      <c r="B25" s="33"/>
      <c r="C25" s="33"/>
      <c r="D25" s="33"/>
      <c r="E25" s="33"/>
      <c r="F25" s="33"/>
      <c r="G25" s="33"/>
      <c r="H25" s="33"/>
    </row>
    <row r="26" spans="2:9">
      <c r="B26" s="561" t="s">
        <v>925</v>
      </c>
      <c r="C26" s="561"/>
      <c r="D26" s="561"/>
      <c r="E26" s="561"/>
      <c r="F26" s="561"/>
      <c r="G26" s="561"/>
      <c r="H26" s="561"/>
    </row>
    <row r="27" spans="2:9">
      <c r="B27" s="2"/>
      <c r="C27" s="2"/>
      <c r="D27" s="2"/>
      <c r="E27" s="2"/>
      <c r="F27" s="2"/>
      <c r="G27" s="2"/>
      <c r="H27" s="2"/>
    </row>
  </sheetData>
  <mergeCells count="4">
    <mergeCell ref="B2:H2"/>
    <mergeCell ref="C3:C4"/>
    <mergeCell ref="D3:H3"/>
    <mergeCell ref="B26:H26"/>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FE5CD-4582-4BCB-9B09-25008B6D1EE1}">
  <dimension ref="A1:H15"/>
  <sheetViews>
    <sheetView workbookViewId="0">
      <selection activeCell="C22" sqref="C22"/>
    </sheetView>
  </sheetViews>
  <sheetFormatPr defaultColWidth="9.140625" defaultRowHeight="12.75"/>
  <cols>
    <col min="1" max="1" width="3.7109375" style="2" customWidth="1"/>
    <col min="2" max="2" width="9.140625" style="2"/>
    <col min="3" max="3" width="45.28515625" style="2" customWidth="1"/>
    <col min="4" max="4" width="14.85546875" style="2" customWidth="1"/>
    <col min="5" max="16384" width="9.140625" style="2"/>
  </cols>
  <sheetData>
    <row r="1" spans="1:8" ht="21" customHeight="1"/>
    <row r="2" spans="1:8" ht="48" customHeight="1">
      <c r="A2" s="268"/>
      <c r="B2" s="560" t="s">
        <v>99</v>
      </c>
      <c r="C2" s="560"/>
      <c r="D2" s="560"/>
      <c r="E2" s="560"/>
      <c r="F2" s="560"/>
      <c r="G2" s="560"/>
      <c r="H2" s="560"/>
    </row>
    <row r="3" spans="1:8" ht="38.25" customHeight="1">
      <c r="A3" s="265"/>
      <c r="B3" s="409" t="s">
        <v>1259</v>
      </c>
      <c r="C3" s="611"/>
      <c r="D3" s="549" t="s">
        <v>9</v>
      </c>
      <c r="E3" s="264"/>
      <c r="F3" s="264"/>
      <c r="G3" s="264"/>
      <c r="H3" s="264"/>
    </row>
    <row r="4" spans="1:8">
      <c r="A4" s="265"/>
      <c r="B4" s="34"/>
      <c r="C4" s="542" t="s">
        <v>100</v>
      </c>
      <c r="D4" s="266"/>
      <c r="E4" s="264"/>
      <c r="F4" s="264"/>
      <c r="G4" s="264"/>
      <c r="H4" s="264"/>
    </row>
    <row r="5" spans="1:8">
      <c r="A5" s="265"/>
      <c r="B5" s="34">
        <v>1</v>
      </c>
      <c r="C5" s="263" t="s">
        <v>101</v>
      </c>
      <c r="D5" s="267">
        <v>4917.3103476955348</v>
      </c>
      <c r="E5" s="264"/>
      <c r="F5" s="264"/>
      <c r="G5" s="264"/>
      <c r="H5" s="264"/>
    </row>
    <row r="6" spans="1:8">
      <c r="A6" s="265"/>
      <c r="B6" s="34">
        <v>2</v>
      </c>
      <c r="C6" s="263" t="s">
        <v>102</v>
      </c>
      <c r="D6" s="267">
        <v>445.07182715999983</v>
      </c>
      <c r="E6" s="264"/>
      <c r="F6" s="264"/>
      <c r="G6" s="264"/>
      <c r="H6" s="264"/>
    </row>
    <row r="7" spans="1:8">
      <c r="A7" s="265"/>
      <c r="B7" s="34">
        <v>3</v>
      </c>
      <c r="C7" s="263" t="s">
        <v>103</v>
      </c>
      <c r="D7" s="262"/>
      <c r="E7" s="264"/>
      <c r="F7" s="264"/>
      <c r="G7" s="264"/>
      <c r="H7" s="264"/>
    </row>
    <row r="8" spans="1:8">
      <c r="A8" s="265"/>
      <c r="B8" s="34">
        <v>4</v>
      </c>
      <c r="C8" s="263" t="s">
        <v>104</v>
      </c>
      <c r="D8" s="262"/>
      <c r="E8" s="264"/>
      <c r="F8" s="264"/>
      <c r="G8" s="264"/>
      <c r="H8" s="264"/>
    </row>
    <row r="9" spans="1:8">
      <c r="A9" s="265"/>
      <c r="B9" s="34"/>
      <c r="C9" s="542" t="s">
        <v>105</v>
      </c>
      <c r="D9" s="266"/>
      <c r="E9" s="264"/>
      <c r="F9" s="264"/>
      <c r="G9" s="264"/>
      <c r="H9" s="264"/>
    </row>
    <row r="10" spans="1:8">
      <c r="A10" s="265"/>
      <c r="B10" s="34">
        <v>5</v>
      </c>
      <c r="C10" s="263" t="s">
        <v>106</v>
      </c>
      <c r="D10" s="262"/>
      <c r="E10" s="264"/>
      <c r="F10" s="264"/>
      <c r="G10" s="264"/>
      <c r="H10" s="264"/>
    </row>
    <row r="11" spans="1:8">
      <c r="A11" s="34"/>
      <c r="B11" s="34">
        <v>6</v>
      </c>
      <c r="C11" s="263" t="s">
        <v>107</v>
      </c>
      <c r="D11" s="262"/>
      <c r="E11" s="35"/>
      <c r="F11" s="35"/>
      <c r="G11" s="35"/>
      <c r="H11" s="35"/>
    </row>
    <row r="12" spans="1:8">
      <c r="A12" s="34"/>
      <c r="B12" s="34">
        <v>7</v>
      </c>
      <c r="C12" s="263" t="s">
        <v>108</v>
      </c>
      <c r="D12" s="262"/>
      <c r="E12" s="33"/>
      <c r="F12" s="33"/>
      <c r="G12" s="33"/>
      <c r="H12" s="261"/>
    </row>
    <row r="13" spans="1:8">
      <c r="A13" s="260"/>
      <c r="B13" s="34">
        <v>8</v>
      </c>
      <c r="C13" s="542" t="s">
        <v>109</v>
      </c>
      <c r="D13" s="259" t="s">
        <v>2</v>
      </c>
      <c r="E13" s="1"/>
      <c r="F13" s="1"/>
      <c r="G13" s="1"/>
      <c r="H13" s="1"/>
    </row>
    <row r="14" spans="1:8" ht="13.5" thickBot="1">
      <c r="A14" s="34"/>
      <c r="B14" s="66">
        <v>9</v>
      </c>
      <c r="C14" s="700" t="s">
        <v>91</v>
      </c>
      <c r="D14" s="94">
        <f>SUM(D5:D13)</f>
        <v>5362.3821748555347</v>
      </c>
      <c r="E14" s="1"/>
      <c r="F14" s="1"/>
      <c r="G14" s="1"/>
      <c r="H14" s="1"/>
    </row>
    <row r="15" spans="1:8">
      <c r="B15" s="33"/>
      <c r="C15" s="33"/>
      <c r="D15" s="33"/>
    </row>
  </sheetData>
  <mergeCells count="1">
    <mergeCell ref="B2:H2"/>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96780-F26F-43EA-A6E9-5CE45E9BF73E}">
  <dimension ref="A1:L10"/>
  <sheetViews>
    <sheetView workbookViewId="0">
      <selection activeCell="F17" sqref="F17"/>
    </sheetView>
  </sheetViews>
  <sheetFormatPr defaultColWidth="9.140625" defaultRowHeight="12.75"/>
  <cols>
    <col min="1" max="1" width="3.7109375" style="2" customWidth="1"/>
    <col min="2" max="2" width="22" style="2" customWidth="1"/>
    <col min="3" max="3" width="45.28515625" style="2" customWidth="1"/>
    <col min="4" max="8" width="14.7109375" style="2" customWidth="1"/>
    <col min="9" max="16384" width="9.140625" style="2"/>
  </cols>
  <sheetData>
    <row r="1" spans="1:12" ht="21" customHeight="1"/>
    <row r="2" spans="1:12" ht="48" customHeight="1">
      <c r="A2" s="268"/>
      <c r="B2" s="560" t="s">
        <v>1146</v>
      </c>
      <c r="C2" s="560"/>
      <c r="D2" s="560"/>
      <c r="E2" s="560"/>
      <c r="F2" s="560"/>
      <c r="G2" s="560"/>
      <c r="H2" s="560"/>
      <c r="I2" s="560"/>
      <c r="J2" s="560"/>
      <c r="K2" s="560"/>
      <c r="L2" s="560"/>
    </row>
    <row r="3" spans="1:12" ht="38.25" customHeight="1">
      <c r="A3" s="265"/>
      <c r="B3" s="612" t="s">
        <v>1259</v>
      </c>
      <c r="C3" s="701" t="s">
        <v>1148</v>
      </c>
      <c r="D3" s="619" t="s">
        <v>1154</v>
      </c>
      <c r="E3" s="598"/>
      <c r="F3" s="620"/>
      <c r="G3" s="574" t="s">
        <v>379</v>
      </c>
      <c r="H3" s="577" t="s">
        <v>1155</v>
      </c>
      <c r="I3" s="264"/>
      <c r="J3" s="264"/>
      <c r="K3" s="264"/>
      <c r="L3" s="264"/>
    </row>
    <row r="4" spans="1:12" ht="38.25" customHeight="1">
      <c r="A4" s="265"/>
      <c r="B4" s="612"/>
      <c r="C4" s="701"/>
      <c r="D4" s="702" t="s">
        <v>1256</v>
      </c>
      <c r="E4" s="703" t="s">
        <v>1257</v>
      </c>
      <c r="F4" s="703" t="s">
        <v>1258</v>
      </c>
      <c r="G4" s="574"/>
      <c r="H4" s="577"/>
      <c r="I4" s="264"/>
      <c r="J4" s="264"/>
      <c r="K4" s="264"/>
      <c r="L4" s="264"/>
    </row>
    <row r="5" spans="1:12" ht="14.25" customHeight="1">
      <c r="A5" s="265"/>
      <c r="B5" s="344">
        <v>1</v>
      </c>
      <c r="C5" s="542" t="s">
        <v>1149</v>
      </c>
      <c r="D5" s="542"/>
      <c r="E5" s="542"/>
      <c r="F5" s="542"/>
      <c r="G5" s="542"/>
      <c r="H5" s="262"/>
      <c r="I5" s="264"/>
      <c r="J5" s="264"/>
      <c r="K5" s="264"/>
      <c r="L5" s="264"/>
    </row>
    <row r="6" spans="1:12" ht="24">
      <c r="A6" s="265"/>
      <c r="B6" s="344">
        <v>2</v>
      </c>
      <c r="C6" s="542" t="s">
        <v>1150</v>
      </c>
      <c r="D6" s="267">
        <v>540.44887758000004</v>
      </c>
      <c r="E6" s="267">
        <v>656.57892760860034</v>
      </c>
      <c r="F6" s="267">
        <v>755.90013685740041</v>
      </c>
      <c r="G6" s="267">
        <v>650.97598068200034</v>
      </c>
      <c r="H6" s="267">
        <v>8137.1997585250047</v>
      </c>
      <c r="I6" s="264"/>
      <c r="J6" s="264"/>
      <c r="K6" s="264"/>
      <c r="L6" s="264"/>
    </row>
    <row r="7" spans="1:12">
      <c r="A7" s="265"/>
      <c r="B7" s="344">
        <v>3</v>
      </c>
      <c r="C7" s="390" t="s">
        <v>1151</v>
      </c>
      <c r="D7" s="267">
        <v>540.44887758000004</v>
      </c>
      <c r="E7" s="267">
        <v>656.57892760860034</v>
      </c>
      <c r="F7" s="267">
        <v>755.90013685740041</v>
      </c>
      <c r="G7" s="453"/>
      <c r="H7" s="391"/>
      <c r="I7" s="264"/>
      <c r="J7" s="264"/>
      <c r="K7" s="264"/>
      <c r="L7" s="264"/>
    </row>
    <row r="8" spans="1:12">
      <c r="A8" s="265"/>
      <c r="B8" s="344">
        <v>4</v>
      </c>
      <c r="C8" s="390" t="s">
        <v>1152</v>
      </c>
      <c r="D8" s="454"/>
      <c r="E8" s="267"/>
      <c r="F8" s="267"/>
      <c r="G8" s="453"/>
      <c r="H8" s="392"/>
      <c r="I8" s="264"/>
      <c r="J8" s="264"/>
      <c r="K8" s="264"/>
      <c r="L8" s="264"/>
    </row>
    <row r="9" spans="1:12" ht="24.75" thickBot="1">
      <c r="A9" s="265"/>
      <c r="B9" s="100">
        <v>5</v>
      </c>
      <c r="C9" s="393" t="s">
        <v>1153</v>
      </c>
      <c r="D9" s="393"/>
      <c r="E9" s="393"/>
      <c r="F9" s="393"/>
      <c r="G9" s="393"/>
      <c r="H9" s="394"/>
      <c r="I9" s="264"/>
      <c r="J9" s="264"/>
      <c r="K9" s="264"/>
      <c r="L9" s="264"/>
    </row>
    <row r="10" spans="1:12">
      <c r="B10" s="28"/>
      <c r="C10" s="33"/>
      <c r="D10" s="33"/>
      <c r="E10" s="33"/>
      <c r="F10" s="33"/>
      <c r="G10" s="33"/>
      <c r="H10" s="33"/>
    </row>
  </sheetData>
  <mergeCells count="4">
    <mergeCell ref="B2:L2"/>
    <mergeCell ref="D3:F3"/>
    <mergeCell ref="G3:G4"/>
    <mergeCell ref="H3:H4"/>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9E8D2-2656-47FB-BB48-C4897E14CADD}">
  <dimension ref="B1:J31"/>
  <sheetViews>
    <sheetView showGridLines="0" workbookViewId="0">
      <selection activeCell="E25" sqref="E25"/>
    </sheetView>
  </sheetViews>
  <sheetFormatPr defaultRowHeight="12.75"/>
  <cols>
    <col min="1" max="1" width="3.7109375" customWidth="1"/>
    <col min="2" max="2" width="41" customWidth="1"/>
    <col min="3" max="10" width="15.5703125" customWidth="1"/>
  </cols>
  <sheetData>
    <row r="1" spans="2:10" ht="21" customHeight="1"/>
    <row r="2" spans="2:10" ht="48" customHeight="1">
      <c r="B2" s="297" t="s">
        <v>866</v>
      </c>
      <c r="C2" s="297"/>
      <c r="D2" s="297"/>
      <c r="E2" s="297"/>
      <c r="F2" s="297"/>
      <c r="G2" s="297"/>
      <c r="H2" s="297"/>
      <c r="I2" s="297"/>
      <c r="J2" s="297"/>
    </row>
    <row r="3" spans="2:10" ht="24.75" customHeight="1">
      <c r="B3" s="704" t="s">
        <v>1259</v>
      </c>
      <c r="C3" s="705" t="s">
        <v>872</v>
      </c>
      <c r="D3" s="706"/>
      <c r="E3" s="705" t="s">
        <v>873</v>
      </c>
      <c r="F3" s="706"/>
      <c r="G3" s="705" t="s">
        <v>874</v>
      </c>
      <c r="H3" s="706"/>
      <c r="I3" s="707" t="s">
        <v>875</v>
      </c>
      <c r="J3" s="708"/>
    </row>
    <row r="4" spans="2:10" ht="36">
      <c r="B4" s="709"/>
      <c r="C4" s="710"/>
      <c r="D4" s="552" t="s">
        <v>876</v>
      </c>
      <c r="E4" s="711"/>
      <c r="F4" s="552" t="s">
        <v>876</v>
      </c>
      <c r="G4" s="711"/>
      <c r="H4" s="552" t="s">
        <v>877</v>
      </c>
      <c r="I4" s="711"/>
      <c r="J4" s="552" t="s">
        <v>877</v>
      </c>
    </row>
    <row r="5" spans="2:10">
      <c r="B5" s="298" t="s">
        <v>1120</v>
      </c>
      <c r="C5" s="299">
        <v>7604.7535359226267</v>
      </c>
      <c r="D5" s="299">
        <v>2390.7046504452323</v>
      </c>
      <c r="E5" s="298"/>
      <c r="F5" s="298" t="s">
        <v>2</v>
      </c>
      <c r="G5" s="299">
        <v>159949.8596738718</v>
      </c>
      <c r="H5" s="299">
        <v>25985.526673945329</v>
      </c>
      <c r="I5" s="298"/>
      <c r="J5" s="298"/>
    </row>
    <row r="6" spans="2:10">
      <c r="B6" s="300" t="s">
        <v>878</v>
      </c>
      <c r="C6" s="299">
        <v>0</v>
      </c>
      <c r="D6" s="299">
        <v>0</v>
      </c>
      <c r="E6" s="298"/>
      <c r="F6" s="298" t="s">
        <v>2</v>
      </c>
      <c r="G6" s="299">
        <v>16807.595407249999</v>
      </c>
      <c r="H6" s="299">
        <v>0</v>
      </c>
      <c r="I6" s="298"/>
      <c r="J6" s="298"/>
    </row>
    <row r="7" spans="2:10">
      <c r="B7" s="300" t="s">
        <v>879</v>
      </c>
      <c r="C7" s="299">
        <v>2971.5191454770775</v>
      </c>
      <c r="D7" s="299">
        <v>2390.7046504452323</v>
      </c>
      <c r="E7" s="299">
        <v>2971.5191454770775</v>
      </c>
      <c r="F7" s="299">
        <v>2390.7046504452323</v>
      </c>
      <c r="G7" s="299">
        <v>32380.692524042119</v>
      </c>
      <c r="H7" s="299">
        <v>25985.526673945329</v>
      </c>
      <c r="I7" s="299">
        <v>32380.692524042119</v>
      </c>
      <c r="J7" s="299">
        <v>25985.526673945329</v>
      </c>
    </row>
    <row r="8" spans="2:10">
      <c r="B8" s="300" t="s">
        <v>880</v>
      </c>
      <c r="C8" s="299">
        <v>2937.165601225232</v>
      </c>
      <c r="D8" s="299">
        <v>2330.1976202527321</v>
      </c>
      <c r="E8" s="299">
        <v>2937.165601225232</v>
      </c>
      <c r="F8" s="299">
        <v>2330.1976202527321</v>
      </c>
      <c r="G8" s="299">
        <v>26958.623342186336</v>
      </c>
      <c r="H8" s="299">
        <v>23494.439542864089</v>
      </c>
      <c r="I8" s="299">
        <v>26958.623342186336</v>
      </c>
      <c r="J8" s="299">
        <v>23494.439542864089</v>
      </c>
    </row>
    <row r="9" spans="2:10">
      <c r="B9" s="300" t="s">
        <v>1121</v>
      </c>
      <c r="C9" s="299">
        <v>0</v>
      </c>
      <c r="D9" s="299">
        <v>0</v>
      </c>
      <c r="E9" s="299">
        <v>0</v>
      </c>
      <c r="F9" s="299">
        <v>0</v>
      </c>
      <c r="G9" s="299">
        <v>0</v>
      </c>
      <c r="H9" s="299">
        <v>0</v>
      </c>
      <c r="I9" s="299">
        <v>0</v>
      </c>
      <c r="J9" s="299">
        <v>0</v>
      </c>
    </row>
    <row r="10" spans="2:10">
      <c r="B10" s="300" t="s">
        <v>881</v>
      </c>
      <c r="C10" s="299">
        <v>63.329193059345606</v>
      </c>
      <c r="D10" s="299">
        <v>63.329193059345606</v>
      </c>
      <c r="E10" s="299">
        <v>63.329193059345606</v>
      </c>
      <c r="F10" s="299">
        <v>63.329193059345606</v>
      </c>
      <c r="G10" s="299">
        <v>781.89526666315442</v>
      </c>
      <c r="H10" s="299">
        <v>614.79626513704659</v>
      </c>
      <c r="I10" s="299">
        <v>781.89526666315442</v>
      </c>
      <c r="J10" s="299">
        <v>614.79626513704659</v>
      </c>
    </row>
    <row r="11" spans="2:10">
      <c r="B11" s="300" t="s">
        <v>882</v>
      </c>
      <c r="C11" s="299">
        <v>0</v>
      </c>
      <c r="D11" s="299">
        <v>0</v>
      </c>
      <c r="E11" s="299">
        <v>0</v>
      </c>
      <c r="F11" s="299">
        <v>0</v>
      </c>
      <c r="G11" s="299">
        <v>3883.2436996449987</v>
      </c>
      <c r="H11" s="299">
        <v>1822.4355601525001</v>
      </c>
      <c r="I11" s="299">
        <v>3883.2436996449987</v>
      </c>
      <c r="J11" s="299">
        <v>1822.4355601525001</v>
      </c>
    </row>
    <row r="12" spans="2:10">
      <c r="B12" s="300" t="s">
        <v>883</v>
      </c>
      <c r="C12" s="299">
        <v>0</v>
      </c>
      <c r="D12" s="299">
        <v>0</v>
      </c>
      <c r="E12" s="299">
        <v>0</v>
      </c>
      <c r="F12" s="299">
        <v>0</v>
      </c>
      <c r="G12" s="299">
        <v>331.53548844000005</v>
      </c>
      <c r="H12" s="299">
        <v>0.54585923999999997</v>
      </c>
      <c r="I12" s="299">
        <v>331.53548844000005</v>
      </c>
      <c r="J12" s="299">
        <v>0.54585923999999997</v>
      </c>
    </row>
    <row r="13" spans="2:10" ht="13.5" thickBot="1">
      <c r="B13" s="301" t="s">
        <v>884</v>
      </c>
      <c r="C13" s="302">
        <v>4519.9078492224999</v>
      </c>
      <c r="D13" s="302">
        <v>0</v>
      </c>
      <c r="E13" s="303"/>
      <c r="F13" s="303" t="s">
        <v>2</v>
      </c>
      <c r="G13" s="302">
        <v>110702.2306046825</v>
      </c>
      <c r="H13" s="302">
        <v>0</v>
      </c>
      <c r="I13" s="303"/>
      <c r="J13" s="303" t="s">
        <v>2</v>
      </c>
    </row>
    <row r="14" spans="2:10">
      <c r="B14" s="304"/>
      <c r="C14" s="304"/>
      <c r="D14" s="304"/>
      <c r="E14" s="304"/>
      <c r="F14" s="304"/>
      <c r="G14" s="304"/>
      <c r="H14" s="304"/>
      <c r="I14" s="304"/>
      <c r="J14" s="304"/>
    </row>
    <row r="15" spans="2:10">
      <c r="B15" s="304"/>
      <c r="C15" s="304"/>
      <c r="D15" s="304"/>
      <c r="E15" s="304"/>
      <c r="F15" s="304"/>
      <c r="G15" s="304"/>
      <c r="H15" s="304"/>
      <c r="I15" s="304"/>
      <c r="J15" s="304"/>
    </row>
    <row r="16" spans="2:10">
      <c r="B16" s="304"/>
      <c r="C16" s="304"/>
      <c r="D16" s="304"/>
      <c r="E16" s="304"/>
      <c r="F16" s="304"/>
      <c r="G16" s="304"/>
      <c r="H16" s="305"/>
      <c r="I16" s="304"/>
      <c r="J16" s="304"/>
    </row>
    <row r="17" spans="2:10">
      <c r="B17" s="304"/>
      <c r="C17" s="304"/>
      <c r="D17" s="304"/>
      <c r="E17" s="304"/>
      <c r="F17" s="304"/>
      <c r="G17" s="304"/>
      <c r="H17" s="306"/>
      <c r="I17" s="306"/>
      <c r="J17" s="306"/>
    </row>
    <row r="18" spans="2:10">
      <c r="B18" s="384"/>
      <c r="C18" s="304"/>
      <c r="D18" s="304"/>
      <c r="E18" s="304"/>
      <c r="F18" s="304"/>
      <c r="G18" s="304"/>
      <c r="H18" s="306"/>
      <c r="I18" s="306"/>
      <c r="J18" s="306"/>
    </row>
    <row r="19" spans="2:10">
      <c r="B19" s="384"/>
      <c r="C19" s="304"/>
      <c r="D19" s="304"/>
      <c r="E19" s="304"/>
      <c r="F19" s="304"/>
      <c r="G19" s="304"/>
      <c r="H19" s="306"/>
      <c r="I19" s="306"/>
      <c r="J19" s="306"/>
    </row>
    <row r="20" spans="2:10">
      <c r="H20" s="306"/>
      <c r="I20" s="306"/>
      <c r="J20" s="306"/>
    </row>
    <row r="21" spans="2:10">
      <c r="H21" s="306"/>
      <c r="I21" s="306"/>
      <c r="J21" s="306"/>
    </row>
    <row r="22" spans="2:10">
      <c r="H22" s="306"/>
      <c r="I22" s="306"/>
      <c r="J22" s="306"/>
    </row>
    <row r="23" spans="2:10">
      <c r="H23" s="306"/>
      <c r="I23" s="306"/>
      <c r="J23" s="306"/>
    </row>
    <row r="24" spans="2:10">
      <c r="H24" s="306"/>
      <c r="I24" s="306"/>
      <c r="J24" s="306"/>
    </row>
    <row r="25" spans="2:10">
      <c r="H25" s="307"/>
    </row>
    <row r="26" spans="2:10">
      <c r="H26" s="307"/>
    </row>
    <row r="27" spans="2:10">
      <c r="H27" s="307"/>
    </row>
    <row r="28" spans="2:10">
      <c r="H28" s="307"/>
    </row>
    <row r="29" spans="2:10">
      <c r="H29" s="307"/>
    </row>
    <row r="30" spans="2:10">
      <c r="H30" s="307"/>
    </row>
    <row r="31" spans="2:10">
      <c r="H31" s="307"/>
    </row>
  </sheetData>
  <mergeCells count="5">
    <mergeCell ref="B3:B4"/>
    <mergeCell ref="C3:D3"/>
    <mergeCell ref="E3:F3"/>
    <mergeCell ref="G3:H3"/>
    <mergeCell ref="I3:J3"/>
  </mergeCells>
  <conditionalFormatting sqref="C14:D14 G14:H14">
    <cfRule type="cellIs" dxfId="132" priority="71" stopIfTrue="1" operator="lessThan">
      <formula>0</formula>
    </cfRule>
  </conditionalFormatting>
  <conditionalFormatting sqref="H9">
    <cfRule type="cellIs" dxfId="131" priority="37" stopIfTrue="1" operator="lessThan">
      <formula>0</formula>
    </cfRule>
  </conditionalFormatting>
  <conditionalFormatting sqref="G5:G13">
    <cfRule type="cellIs" dxfId="130" priority="39" stopIfTrue="1" operator="lessThan">
      <formula>0</formula>
    </cfRule>
  </conditionalFormatting>
  <conditionalFormatting sqref="C11">
    <cfRule type="cellIs" dxfId="129" priority="62" stopIfTrue="1" operator="lessThan">
      <formula>0</formula>
    </cfRule>
  </conditionalFormatting>
  <conditionalFormatting sqref="C10">
    <cfRule type="cellIs" dxfId="128" priority="63" stopIfTrue="1" operator="lessThan">
      <formula>0</formula>
    </cfRule>
  </conditionalFormatting>
  <conditionalFormatting sqref="J10">
    <cfRule type="cellIs" dxfId="127" priority="6" stopIfTrue="1" operator="lessThan">
      <formula>0</formula>
    </cfRule>
  </conditionalFormatting>
  <conditionalFormatting sqref="F9">
    <cfRule type="cellIs" dxfId="126" priority="21" stopIfTrue="1" operator="lessThan">
      <formula>0</formula>
    </cfRule>
  </conditionalFormatting>
  <conditionalFormatting sqref="J11">
    <cfRule type="cellIs" dxfId="125" priority="5" stopIfTrue="1" operator="lessThan">
      <formula>0</formula>
    </cfRule>
  </conditionalFormatting>
  <conditionalFormatting sqref="J7:J12">
    <cfRule type="cellIs" dxfId="124" priority="2" stopIfTrue="1" operator="lessThan">
      <formula>0</formula>
    </cfRule>
  </conditionalFormatting>
  <conditionalFormatting sqref="I7:I12">
    <cfRule type="cellIs" dxfId="123" priority="9" stopIfTrue="1" operator="lessThan">
      <formula>0</formula>
    </cfRule>
  </conditionalFormatting>
  <conditionalFormatting sqref="J12">
    <cfRule type="cellIs" dxfId="122" priority="4" stopIfTrue="1" operator="lessThan">
      <formula>0</formula>
    </cfRule>
  </conditionalFormatting>
  <conditionalFormatting sqref="C5:C13">
    <cfRule type="cellIs" dxfId="121" priority="57" stopIfTrue="1" operator="lessThan">
      <formula>0</formula>
    </cfRule>
  </conditionalFormatting>
  <conditionalFormatting sqref="C14">
    <cfRule type="cellIs" dxfId="120" priority="75" stopIfTrue="1" operator="lessThan">
      <formula>0</formula>
    </cfRule>
  </conditionalFormatting>
  <conditionalFormatting sqref="C12">
    <cfRule type="cellIs" dxfId="119" priority="61" stopIfTrue="1" operator="lessThan">
      <formula>0</formula>
    </cfRule>
  </conditionalFormatting>
  <conditionalFormatting sqref="C6">
    <cfRule type="cellIs" dxfId="118" priority="58" stopIfTrue="1" operator="lessThan">
      <formula>0</formula>
    </cfRule>
  </conditionalFormatting>
  <conditionalFormatting sqref="D9">
    <cfRule type="cellIs" dxfId="117" priority="55" stopIfTrue="1" operator="lessThan">
      <formula>0</formula>
    </cfRule>
  </conditionalFormatting>
  <conditionalFormatting sqref="H11">
    <cfRule type="cellIs" dxfId="116" priority="35" stopIfTrue="1" operator="lessThan">
      <formula>0</formula>
    </cfRule>
  </conditionalFormatting>
  <conditionalFormatting sqref="E7:E12">
    <cfRule type="cellIs" dxfId="115" priority="23" stopIfTrue="1" operator="lessThan">
      <formula>0</formula>
    </cfRule>
  </conditionalFormatting>
  <conditionalFormatting sqref="G6">
    <cfRule type="cellIs" dxfId="114" priority="40" stopIfTrue="1" operator="lessThan">
      <formula>0</formula>
    </cfRule>
  </conditionalFormatting>
  <conditionalFormatting sqref="G14">
    <cfRule type="cellIs" dxfId="113" priority="73" stopIfTrue="1" operator="lessThan">
      <formula>0</formula>
    </cfRule>
  </conditionalFormatting>
  <conditionalFormatting sqref="H10">
    <cfRule type="cellIs" dxfId="112" priority="36" stopIfTrue="1" operator="lessThan">
      <formula>0</formula>
    </cfRule>
  </conditionalFormatting>
  <conditionalFormatting sqref="H12">
    <cfRule type="cellIs" dxfId="111" priority="34" stopIfTrue="1" operator="lessThan">
      <formula>0</formula>
    </cfRule>
  </conditionalFormatting>
  <conditionalFormatting sqref="H14">
    <cfRule type="cellIs" dxfId="110" priority="72" stopIfTrue="1" operator="lessThan">
      <formula>0</formula>
    </cfRule>
  </conditionalFormatting>
  <conditionalFormatting sqref="I10">
    <cfRule type="cellIs" dxfId="109" priority="13" stopIfTrue="1" operator="lessThan">
      <formula>0</formula>
    </cfRule>
  </conditionalFormatting>
  <conditionalFormatting sqref="I11">
    <cfRule type="cellIs" dxfId="108" priority="12" stopIfTrue="1" operator="lessThan">
      <formula>0</formula>
    </cfRule>
  </conditionalFormatting>
  <conditionalFormatting sqref="I12">
    <cfRule type="cellIs" dxfId="107" priority="11" stopIfTrue="1" operator="lessThan">
      <formula>0</formula>
    </cfRule>
  </conditionalFormatting>
  <conditionalFormatting sqref="J9">
    <cfRule type="cellIs" dxfId="106" priority="7" stopIfTrue="1" operator="lessThan">
      <formula>0</formula>
    </cfRule>
  </conditionalFormatting>
  <conditionalFormatting sqref="D6">
    <cfRule type="cellIs" dxfId="105" priority="49" stopIfTrue="1" operator="lessThan">
      <formula>0</formula>
    </cfRule>
  </conditionalFormatting>
  <conditionalFormatting sqref="G11">
    <cfRule type="cellIs" dxfId="104" priority="44" stopIfTrue="1" operator="lessThan">
      <formula>0</formula>
    </cfRule>
  </conditionalFormatting>
  <conditionalFormatting sqref="D14">
    <cfRule type="cellIs" dxfId="103" priority="74" stopIfTrue="1" operator="lessThan">
      <formula>0</formula>
    </cfRule>
  </conditionalFormatting>
  <conditionalFormatting sqref="D5:D13">
    <cfRule type="cellIs" dxfId="102" priority="48" stopIfTrue="1" operator="lessThan">
      <formula>0</formula>
    </cfRule>
  </conditionalFormatting>
  <conditionalFormatting sqref="D10">
    <cfRule type="cellIs" dxfId="101" priority="54" stopIfTrue="1" operator="lessThan">
      <formula>0</formula>
    </cfRule>
  </conditionalFormatting>
  <conditionalFormatting sqref="F10">
    <cfRule type="cellIs" dxfId="100" priority="20" stopIfTrue="1" operator="lessThan">
      <formula>0</formula>
    </cfRule>
  </conditionalFormatting>
  <conditionalFormatting sqref="E9">
    <cfRule type="cellIs" dxfId="99" priority="28" stopIfTrue="1" operator="lessThan">
      <formula>0</formula>
    </cfRule>
  </conditionalFormatting>
  <conditionalFormatting sqref="F11">
    <cfRule type="cellIs" dxfId="98" priority="19" stopIfTrue="1" operator="lessThan">
      <formula>0</formula>
    </cfRule>
  </conditionalFormatting>
  <conditionalFormatting sqref="J5">
    <cfRule type="cellIs" dxfId="97" priority="69" stopIfTrue="1" operator="lessThan">
      <formula>0</formula>
    </cfRule>
  </conditionalFormatting>
  <conditionalFormatting sqref="I6">
    <cfRule type="cellIs" dxfId="96" priority="68" stopIfTrue="1" operator="lessThan">
      <formula>0</formula>
    </cfRule>
  </conditionalFormatting>
  <conditionalFormatting sqref="J6">
    <cfRule type="cellIs" dxfId="95" priority="67" stopIfTrue="1" operator="lessThan">
      <formula>0</formula>
    </cfRule>
  </conditionalFormatting>
  <conditionalFormatting sqref="E13:F13">
    <cfRule type="cellIs" dxfId="94" priority="66" stopIfTrue="1" operator="lessThan">
      <formula>0</formula>
    </cfRule>
  </conditionalFormatting>
  <conditionalFormatting sqref="E14:F14">
    <cfRule type="cellIs" dxfId="93" priority="77" stopIfTrue="1" operator="lessThan">
      <formula>0</formula>
    </cfRule>
  </conditionalFormatting>
  <conditionalFormatting sqref="I14:J14">
    <cfRule type="cellIs" dxfId="92" priority="76" stopIfTrue="1" operator="lessThan">
      <formula>0</formula>
    </cfRule>
  </conditionalFormatting>
  <conditionalFormatting sqref="D11">
    <cfRule type="cellIs" dxfId="91" priority="53" stopIfTrue="1" operator="lessThan">
      <formula>0</formula>
    </cfRule>
  </conditionalFormatting>
  <conditionalFormatting sqref="D12">
    <cfRule type="cellIs" dxfId="90" priority="52" stopIfTrue="1" operator="lessThan">
      <formula>0</formula>
    </cfRule>
  </conditionalFormatting>
  <conditionalFormatting sqref="G9">
    <cfRule type="cellIs" dxfId="89" priority="46" stopIfTrue="1" operator="lessThan">
      <formula>0</formula>
    </cfRule>
  </conditionalFormatting>
  <conditionalFormatting sqref="G10">
    <cfRule type="cellIs" dxfId="88" priority="45" stopIfTrue="1" operator="lessThan">
      <formula>0</formula>
    </cfRule>
  </conditionalFormatting>
  <conditionalFormatting sqref="G12">
    <cfRule type="cellIs" dxfId="87" priority="43" stopIfTrue="1" operator="lessThan">
      <formula>0</formula>
    </cfRule>
  </conditionalFormatting>
  <conditionalFormatting sqref="H6">
    <cfRule type="cellIs" dxfId="86" priority="31" stopIfTrue="1" operator="lessThan">
      <formula>0</formula>
    </cfRule>
  </conditionalFormatting>
  <conditionalFormatting sqref="H5:H13">
    <cfRule type="cellIs" dxfId="85" priority="30" stopIfTrue="1" operator="lessThan">
      <formula>0</formula>
    </cfRule>
  </conditionalFormatting>
  <conditionalFormatting sqref="E10">
    <cfRule type="cellIs" dxfId="84" priority="27" stopIfTrue="1" operator="lessThan">
      <formula>0</formula>
    </cfRule>
  </conditionalFormatting>
  <conditionalFormatting sqref="E11">
    <cfRule type="cellIs" dxfId="83" priority="26" stopIfTrue="1" operator="lessThan">
      <formula>0</formula>
    </cfRule>
  </conditionalFormatting>
  <conditionalFormatting sqref="E12">
    <cfRule type="cellIs" dxfId="82" priority="25" stopIfTrue="1" operator="lessThan">
      <formula>0</formula>
    </cfRule>
  </conditionalFormatting>
  <conditionalFormatting sqref="F12">
    <cfRule type="cellIs" dxfId="81" priority="18" stopIfTrue="1" operator="lessThan">
      <formula>0</formula>
    </cfRule>
  </conditionalFormatting>
  <conditionalFormatting sqref="F7:F12">
    <cfRule type="cellIs" dxfId="80" priority="16" stopIfTrue="1" operator="lessThan">
      <formula>0</formula>
    </cfRule>
  </conditionalFormatting>
  <conditionalFormatting sqref="I9">
    <cfRule type="cellIs" dxfId="79" priority="14" stopIfTrue="1" operator="lessThan">
      <formula>0</formula>
    </cfRule>
  </conditionalFormatting>
  <conditionalFormatting sqref="B5">
    <cfRule type="cellIs" dxfId="78" priority="1" stopIfTrue="1" operator="lessThan">
      <formula>0</formula>
    </cfRule>
  </conditionalFormatting>
  <conditionalFormatting sqref="C13">
    <cfRule type="cellIs" dxfId="77" priority="60" stopIfTrue="1" operator="lessThan">
      <formula>0</formula>
    </cfRule>
  </conditionalFormatting>
  <conditionalFormatting sqref="J8">
    <cfRule type="cellIs" dxfId="76" priority="8" stopIfTrue="1" operator="lessThan">
      <formula>0</formula>
    </cfRule>
  </conditionalFormatting>
  <conditionalFormatting sqref="J7">
    <cfRule type="cellIs" dxfId="75" priority="3" stopIfTrue="1" operator="lessThan">
      <formula>0</formula>
    </cfRule>
  </conditionalFormatting>
  <conditionalFormatting sqref="D8">
    <cfRule type="cellIs" dxfId="74" priority="56" stopIfTrue="1" operator="lessThan">
      <formula>0</formula>
    </cfRule>
  </conditionalFormatting>
  <conditionalFormatting sqref="C7">
    <cfRule type="cellIs" dxfId="73" priority="59" stopIfTrue="1" operator="lessThan">
      <formula>0</formula>
    </cfRule>
  </conditionalFormatting>
  <conditionalFormatting sqref="F7">
    <cfRule type="cellIs" dxfId="72" priority="17" stopIfTrue="1" operator="lessThan">
      <formula>0</formula>
    </cfRule>
  </conditionalFormatting>
  <conditionalFormatting sqref="F8">
    <cfRule type="cellIs" dxfId="71" priority="22" stopIfTrue="1" operator="lessThan">
      <formula>0</formula>
    </cfRule>
  </conditionalFormatting>
  <conditionalFormatting sqref="H13">
    <cfRule type="cellIs" dxfId="70" priority="33" stopIfTrue="1" operator="lessThan">
      <formula>0</formula>
    </cfRule>
  </conditionalFormatting>
  <conditionalFormatting sqref="G13">
    <cfRule type="cellIs" dxfId="69" priority="42" stopIfTrue="1" operator="lessThan">
      <formula>0</formula>
    </cfRule>
  </conditionalFormatting>
  <conditionalFormatting sqref="G7">
    <cfRule type="cellIs" dxfId="68" priority="41" stopIfTrue="1" operator="lessThan">
      <formula>0</formula>
    </cfRule>
  </conditionalFormatting>
  <conditionalFormatting sqref="H8">
    <cfRule type="cellIs" dxfId="67" priority="38" stopIfTrue="1" operator="lessThan">
      <formula>0</formula>
    </cfRule>
  </conditionalFormatting>
  <conditionalFormatting sqref="H7">
    <cfRule type="cellIs" dxfId="66" priority="32" stopIfTrue="1" operator="lessThan">
      <formula>0</formula>
    </cfRule>
  </conditionalFormatting>
  <conditionalFormatting sqref="D7">
    <cfRule type="cellIs" dxfId="65" priority="50" stopIfTrue="1" operator="lessThan">
      <formula>0</formula>
    </cfRule>
  </conditionalFormatting>
  <conditionalFormatting sqref="D13">
    <cfRule type="cellIs" dxfId="64" priority="51" stopIfTrue="1" operator="lessThan">
      <formula>0</formula>
    </cfRule>
  </conditionalFormatting>
  <conditionalFormatting sqref="I8">
    <cfRule type="cellIs" dxfId="63" priority="15" stopIfTrue="1" operator="lessThan">
      <formula>0</formula>
    </cfRule>
  </conditionalFormatting>
  <conditionalFormatting sqref="I7">
    <cfRule type="cellIs" dxfId="62" priority="10" stopIfTrue="1" operator="lessThan">
      <formula>0</formula>
    </cfRule>
  </conditionalFormatting>
  <conditionalFormatting sqref="I13:J13">
    <cfRule type="cellIs" dxfId="61" priority="65" stopIfTrue="1" operator="lessThan">
      <formula>0</formula>
    </cfRule>
  </conditionalFormatting>
  <conditionalFormatting sqref="C9">
    <cfRule type="cellIs" dxfId="60" priority="64" stopIfTrue="1" operator="lessThan">
      <formula>0</formula>
    </cfRule>
  </conditionalFormatting>
  <conditionalFormatting sqref="G8">
    <cfRule type="cellIs" dxfId="59" priority="47" stopIfTrue="1" operator="lessThan">
      <formula>0</formula>
    </cfRule>
  </conditionalFormatting>
  <conditionalFormatting sqref="E8">
    <cfRule type="cellIs" dxfId="58" priority="29" stopIfTrue="1" operator="lessThan">
      <formula>0</formula>
    </cfRule>
  </conditionalFormatting>
  <conditionalFormatting sqref="E7">
    <cfRule type="cellIs" dxfId="57" priority="24" stopIfTrue="1" operator="lessThan">
      <formula>0</formula>
    </cfRule>
  </conditionalFormatting>
  <conditionalFormatting sqref="E5:F6 I5 C8">
    <cfRule type="cellIs" dxfId="56" priority="70" stopIfTrue="1" operator="lessThan">
      <formula>0</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7933A-8312-41E7-8340-112EEB84E8F6}">
  <dimension ref="B1:G18"/>
  <sheetViews>
    <sheetView showGridLines="0" workbookViewId="0">
      <selection activeCell="G27" sqref="G27"/>
    </sheetView>
  </sheetViews>
  <sheetFormatPr defaultRowHeight="12.75"/>
  <cols>
    <col min="1" max="1" width="3.7109375" customWidth="1"/>
    <col min="2" max="2" width="53.140625" customWidth="1"/>
    <col min="3" max="7" width="25" customWidth="1"/>
  </cols>
  <sheetData>
    <row r="1" spans="2:7" ht="21" customHeight="1"/>
    <row r="2" spans="2:7" ht="48" customHeight="1">
      <c r="B2" s="92" t="s">
        <v>867</v>
      </c>
      <c r="C2" s="92"/>
      <c r="D2" s="92"/>
      <c r="E2" s="297"/>
    </row>
    <row r="3" spans="2:7" ht="46.5" customHeight="1">
      <c r="B3" s="712" t="s">
        <v>1259</v>
      </c>
      <c r="C3" s="713" t="s">
        <v>885</v>
      </c>
      <c r="D3" s="714"/>
      <c r="E3" s="713" t="s">
        <v>1489</v>
      </c>
      <c r="F3" s="715"/>
      <c r="G3" s="308"/>
    </row>
    <row r="4" spans="2:7" ht="28.5" customHeight="1">
      <c r="B4" s="716" t="s">
        <v>2</v>
      </c>
      <c r="C4" s="717"/>
      <c r="D4" s="718" t="s">
        <v>886</v>
      </c>
      <c r="E4" s="717"/>
      <c r="F4" s="718" t="s">
        <v>886</v>
      </c>
      <c r="G4" s="309"/>
    </row>
    <row r="5" spans="2:7" s="130" customFormat="1">
      <c r="B5" s="310" t="s">
        <v>887</v>
      </c>
      <c r="C5" s="430">
        <v>2997.1985359075002</v>
      </c>
      <c r="D5" s="430">
        <v>2997.1985359075002</v>
      </c>
      <c r="E5" s="430">
        <v>23461.937219619998</v>
      </c>
      <c r="F5" s="430">
        <v>19384.721640519994</v>
      </c>
      <c r="G5" s="311"/>
    </row>
    <row r="6" spans="2:7" s="130" customFormat="1">
      <c r="B6" s="312" t="s">
        <v>888</v>
      </c>
      <c r="C6" s="299">
        <v>0</v>
      </c>
      <c r="D6" s="299">
        <v>0</v>
      </c>
      <c r="E6" s="299">
        <v>0</v>
      </c>
      <c r="F6" s="299">
        <v>0</v>
      </c>
      <c r="G6" s="299"/>
    </row>
    <row r="7" spans="2:7" s="130" customFormat="1">
      <c r="B7" s="312" t="s">
        <v>878</v>
      </c>
      <c r="C7" s="299">
        <v>0</v>
      </c>
      <c r="D7" s="299">
        <v>0</v>
      </c>
      <c r="E7" s="299">
        <v>0</v>
      </c>
      <c r="F7" s="299">
        <v>0</v>
      </c>
      <c r="G7" s="299"/>
    </row>
    <row r="8" spans="2:7">
      <c r="B8" s="313" t="s">
        <v>879</v>
      </c>
      <c r="C8" s="299">
        <v>2997.1985359075002</v>
      </c>
      <c r="D8" s="299">
        <v>2997.1985359075002</v>
      </c>
      <c r="E8" s="299">
        <v>19118.59151771</v>
      </c>
      <c r="F8" s="299">
        <v>14816.1542110175</v>
      </c>
      <c r="G8" s="299"/>
    </row>
    <row r="9" spans="2:7">
      <c r="B9" s="312" t="s">
        <v>880</v>
      </c>
      <c r="C9" s="299">
        <v>2997.1985359075002</v>
      </c>
      <c r="D9" s="299">
        <v>2997.1985359075002</v>
      </c>
      <c r="E9" s="299">
        <v>19118.59151771</v>
      </c>
      <c r="F9" s="299">
        <v>14816.1542110175</v>
      </c>
      <c r="G9" s="299"/>
    </row>
    <row r="10" spans="2:7">
      <c r="B10" s="312" t="s">
        <v>1121</v>
      </c>
      <c r="C10" s="299">
        <v>0</v>
      </c>
      <c r="D10" s="299">
        <v>0</v>
      </c>
      <c r="E10" s="299">
        <v>0</v>
      </c>
      <c r="F10" s="299">
        <v>0</v>
      </c>
      <c r="G10" s="299"/>
    </row>
    <row r="11" spans="2:7">
      <c r="B11" s="312" t="s">
        <v>881</v>
      </c>
      <c r="C11" s="299">
        <v>0</v>
      </c>
      <c r="D11" s="299">
        <v>0</v>
      </c>
      <c r="E11" s="299">
        <v>0</v>
      </c>
      <c r="F11" s="299">
        <v>0</v>
      </c>
      <c r="G11" s="299"/>
    </row>
    <row r="12" spans="2:7">
      <c r="B12" s="312" t="s">
        <v>882</v>
      </c>
      <c r="C12" s="299">
        <v>0</v>
      </c>
      <c r="D12" s="299">
        <v>0</v>
      </c>
      <c r="E12" s="299">
        <v>0</v>
      </c>
      <c r="F12" s="299">
        <v>0</v>
      </c>
      <c r="G12" s="299"/>
    </row>
    <row r="13" spans="2:7">
      <c r="B13" s="312" t="s">
        <v>883</v>
      </c>
      <c r="C13" s="299">
        <v>0</v>
      </c>
      <c r="D13" s="299">
        <v>0</v>
      </c>
      <c r="E13" s="299">
        <v>0</v>
      </c>
      <c r="F13" s="299">
        <v>0</v>
      </c>
      <c r="G13" s="299"/>
    </row>
    <row r="14" spans="2:7">
      <c r="B14" s="312" t="s">
        <v>889</v>
      </c>
      <c r="C14" s="299">
        <v>0</v>
      </c>
      <c r="D14" s="299">
        <v>0</v>
      </c>
      <c r="E14" s="299">
        <v>0</v>
      </c>
      <c r="F14" s="299">
        <v>0</v>
      </c>
      <c r="G14" s="299"/>
    </row>
    <row r="15" spans="2:7">
      <c r="B15" s="312" t="s">
        <v>890</v>
      </c>
      <c r="C15" s="299">
        <v>0</v>
      </c>
      <c r="D15" s="299">
        <v>0</v>
      </c>
      <c r="E15" s="299">
        <v>4303.846352502499</v>
      </c>
      <c r="F15" s="299">
        <v>0</v>
      </c>
      <c r="G15" s="299"/>
    </row>
    <row r="16" spans="2:7" ht="24">
      <c r="B16" s="385" t="s">
        <v>1122</v>
      </c>
      <c r="C16" s="299">
        <v>0</v>
      </c>
      <c r="D16" s="299">
        <v>0</v>
      </c>
      <c r="E16" s="299">
        <v>0</v>
      </c>
      <c r="F16" s="299">
        <v>0</v>
      </c>
      <c r="G16" s="299"/>
    </row>
    <row r="17" spans="2:7" ht="24">
      <c r="B17" s="385" t="s">
        <v>1123</v>
      </c>
      <c r="C17" s="298"/>
      <c r="D17" s="298"/>
      <c r="E17" s="299">
        <v>0</v>
      </c>
      <c r="F17" s="299">
        <v>0</v>
      </c>
      <c r="G17" s="299"/>
    </row>
    <row r="18" spans="2:7" ht="24.75" thickBot="1">
      <c r="B18" s="386" t="s">
        <v>1124</v>
      </c>
      <c r="C18" s="314">
        <v>10851.278193441551</v>
      </c>
      <c r="D18" s="314">
        <v>4786.5629596486233</v>
      </c>
      <c r="E18" s="303"/>
      <c r="F18" s="303"/>
      <c r="G18" s="312"/>
    </row>
  </sheetData>
  <mergeCells count="2">
    <mergeCell ref="C3:D3"/>
    <mergeCell ref="E3:F3"/>
  </mergeCells>
  <conditionalFormatting sqref="F17:G17">
    <cfRule type="cellIs" dxfId="55" priority="5" stopIfTrue="1" operator="lessThan">
      <formula>0</formula>
    </cfRule>
  </conditionalFormatting>
  <conditionalFormatting sqref="E16">
    <cfRule type="cellIs" dxfId="54" priority="9" stopIfTrue="1" operator="lessThan">
      <formula>0</formula>
    </cfRule>
  </conditionalFormatting>
  <conditionalFormatting sqref="D18">
    <cfRule type="cellIs" dxfId="53" priority="3" stopIfTrue="1" operator="lessThan">
      <formula>0</formula>
    </cfRule>
  </conditionalFormatting>
  <conditionalFormatting sqref="F18:G18">
    <cfRule type="cellIs" dxfId="52" priority="52" stopIfTrue="1" operator="lessThan">
      <formula>0</formula>
    </cfRule>
  </conditionalFormatting>
  <conditionalFormatting sqref="C16:G16">
    <cfRule type="cellIs" dxfId="51" priority="11" stopIfTrue="1" operator="lessThan">
      <formula>0</formula>
    </cfRule>
  </conditionalFormatting>
  <conditionalFormatting sqref="F16:G16">
    <cfRule type="cellIs" dxfId="50" priority="8" stopIfTrue="1" operator="lessThan">
      <formula>0</formula>
    </cfRule>
  </conditionalFormatting>
  <conditionalFormatting sqref="D15">
    <cfRule type="cellIs" dxfId="49" priority="14" stopIfTrue="1" operator="lessThan">
      <formula>0</formula>
    </cfRule>
  </conditionalFormatting>
  <conditionalFormatting sqref="E15">
    <cfRule type="cellIs" dxfId="48" priority="13" stopIfTrue="1" operator="lessThan">
      <formula>0</formula>
    </cfRule>
  </conditionalFormatting>
  <conditionalFormatting sqref="F15:G15">
    <cfRule type="cellIs" dxfId="47" priority="12" stopIfTrue="1" operator="lessThan">
      <formula>0</formula>
    </cfRule>
  </conditionalFormatting>
  <conditionalFormatting sqref="D16">
    <cfRule type="cellIs" dxfId="46" priority="10" stopIfTrue="1" operator="lessThan">
      <formula>0</formula>
    </cfRule>
  </conditionalFormatting>
  <conditionalFormatting sqref="E17:G17">
    <cfRule type="cellIs" dxfId="45" priority="7" stopIfTrue="1" operator="lessThan">
      <formula>0</formula>
    </cfRule>
  </conditionalFormatting>
  <conditionalFormatting sqref="E17">
    <cfRule type="cellIs" dxfId="44" priority="6" stopIfTrue="1" operator="lessThan">
      <formula>0</formula>
    </cfRule>
  </conditionalFormatting>
  <conditionalFormatting sqref="D12">
    <cfRule type="cellIs" dxfId="43" priority="26" stopIfTrue="1" operator="lessThan">
      <formula>0</formula>
    </cfRule>
  </conditionalFormatting>
  <conditionalFormatting sqref="D13">
    <cfRule type="cellIs" dxfId="42" priority="22" stopIfTrue="1" operator="lessThan">
      <formula>0</formula>
    </cfRule>
  </conditionalFormatting>
  <conditionalFormatting sqref="D14">
    <cfRule type="cellIs" dxfId="41" priority="18" stopIfTrue="1" operator="lessThan">
      <formula>0</formula>
    </cfRule>
  </conditionalFormatting>
  <conditionalFormatting sqref="C17">
    <cfRule type="cellIs" dxfId="40" priority="55" stopIfTrue="1" operator="lessThan">
      <formula>0</formula>
    </cfRule>
  </conditionalFormatting>
  <conditionalFormatting sqref="E18">
    <cfRule type="cellIs" dxfId="39" priority="54" stopIfTrue="1" operator="lessThan">
      <formula>0</formula>
    </cfRule>
  </conditionalFormatting>
  <conditionalFormatting sqref="E6">
    <cfRule type="cellIs" dxfId="38" priority="49" stopIfTrue="1" operator="lessThan">
      <formula>0</formula>
    </cfRule>
  </conditionalFormatting>
  <conditionalFormatting sqref="C7:G7">
    <cfRule type="cellIs" dxfId="37" priority="47" stopIfTrue="1" operator="lessThan">
      <formula>0</formula>
    </cfRule>
  </conditionalFormatting>
  <conditionalFormatting sqref="D17">
    <cfRule type="cellIs" dxfId="36" priority="53" stopIfTrue="1" operator="lessThan">
      <formula>0</formula>
    </cfRule>
  </conditionalFormatting>
  <conditionalFormatting sqref="C8:G8">
    <cfRule type="cellIs" dxfId="35" priority="43" stopIfTrue="1" operator="lessThan">
      <formula>0</formula>
    </cfRule>
  </conditionalFormatting>
  <conditionalFormatting sqref="D10">
    <cfRule type="cellIs" dxfId="34" priority="34" stopIfTrue="1" operator="lessThan">
      <formula>0</formula>
    </cfRule>
  </conditionalFormatting>
  <conditionalFormatting sqref="C18:D18">
    <cfRule type="cellIs" dxfId="33" priority="4" stopIfTrue="1" operator="lessThan">
      <formula>0</formula>
    </cfRule>
  </conditionalFormatting>
  <conditionalFormatting sqref="E14">
    <cfRule type="cellIs" dxfId="32" priority="17" stopIfTrue="1" operator="lessThan">
      <formula>0</formula>
    </cfRule>
  </conditionalFormatting>
  <conditionalFormatting sqref="F14:G14">
    <cfRule type="cellIs" dxfId="31" priority="16" stopIfTrue="1" operator="lessThan">
      <formula>0</formula>
    </cfRule>
  </conditionalFormatting>
  <conditionalFormatting sqref="C15:G15">
    <cfRule type="cellIs" dxfId="30" priority="15" stopIfTrue="1" operator="lessThan">
      <formula>0</formula>
    </cfRule>
  </conditionalFormatting>
  <conditionalFormatting sqref="F8:G8">
    <cfRule type="cellIs" dxfId="29" priority="40" stopIfTrue="1" operator="lessThan">
      <formula>0</formula>
    </cfRule>
  </conditionalFormatting>
  <conditionalFormatting sqref="C9:G9">
    <cfRule type="cellIs" dxfId="28" priority="39" stopIfTrue="1" operator="lessThan">
      <formula>0</formula>
    </cfRule>
  </conditionalFormatting>
  <conditionalFormatting sqref="E12">
    <cfRule type="cellIs" dxfId="27" priority="25" stopIfTrue="1" operator="lessThan">
      <formula>0</formula>
    </cfRule>
  </conditionalFormatting>
  <conditionalFormatting sqref="E13">
    <cfRule type="cellIs" dxfId="26" priority="21" stopIfTrue="1" operator="lessThan">
      <formula>0</formula>
    </cfRule>
  </conditionalFormatting>
  <conditionalFormatting sqref="E7">
    <cfRule type="cellIs" dxfId="25" priority="45" stopIfTrue="1" operator="lessThan">
      <formula>0</formula>
    </cfRule>
  </conditionalFormatting>
  <conditionalFormatting sqref="C6:G6">
    <cfRule type="cellIs" dxfId="24" priority="51" stopIfTrue="1" operator="lessThan">
      <formula>0</formula>
    </cfRule>
  </conditionalFormatting>
  <conditionalFormatting sqref="D6">
    <cfRule type="cellIs" dxfId="23" priority="50" stopIfTrue="1" operator="lessThan">
      <formula>0</formula>
    </cfRule>
  </conditionalFormatting>
  <conditionalFormatting sqref="F6:G6">
    <cfRule type="cellIs" dxfId="22" priority="48" stopIfTrue="1" operator="lessThan">
      <formula>0</formula>
    </cfRule>
  </conditionalFormatting>
  <conditionalFormatting sqref="D7">
    <cfRule type="cellIs" dxfId="21" priority="46" stopIfTrue="1" operator="lessThan">
      <formula>0</formula>
    </cfRule>
  </conditionalFormatting>
  <conditionalFormatting sqref="D9">
    <cfRule type="cellIs" dxfId="20" priority="38" stopIfTrue="1" operator="lessThan">
      <formula>0</formula>
    </cfRule>
  </conditionalFormatting>
  <conditionalFormatting sqref="E8">
    <cfRule type="cellIs" dxfId="19" priority="41" stopIfTrue="1" operator="lessThan">
      <formula>0</formula>
    </cfRule>
  </conditionalFormatting>
  <conditionalFormatting sqref="F7:G7">
    <cfRule type="cellIs" dxfId="18" priority="44" stopIfTrue="1" operator="lessThan">
      <formula>0</formula>
    </cfRule>
  </conditionalFormatting>
  <conditionalFormatting sqref="D8">
    <cfRule type="cellIs" dxfId="17" priority="42" stopIfTrue="1" operator="lessThan">
      <formula>0</formula>
    </cfRule>
  </conditionalFormatting>
  <conditionalFormatting sqref="E9">
    <cfRule type="cellIs" dxfId="16" priority="37" stopIfTrue="1" operator="lessThan">
      <formula>0</formula>
    </cfRule>
  </conditionalFormatting>
  <conditionalFormatting sqref="C11:G11">
    <cfRule type="cellIs" dxfId="15" priority="31" stopIfTrue="1" operator="lessThan">
      <formula>0</formula>
    </cfRule>
  </conditionalFormatting>
  <conditionalFormatting sqref="F9:G9">
    <cfRule type="cellIs" dxfId="14" priority="36" stopIfTrue="1" operator="lessThan">
      <formula>0</formula>
    </cfRule>
  </conditionalFormatting>
  <conditionalFormatting sqref="C10:G10">
    <cfRule type="cellIs" dxfId="13" priority="35" stopIfTrue="1" operator="lessThan">
      <formula>0</formula>
    </cfRule>
  </conditionalFormatting>
  <conditionalFormatting sqref="E10">
    <cfRule type="cellIs" dxfId="12" priority="33" stopIfTrue="1" operator="lessThan">
      <formula>0</formula>
    </cfRule>
  </conditionalFormatting>
  <conditionalFormatting sqref="D11">
    <cfRule type="cellIs" dxfId="11" priority="30" stopIfTrue="1" operator="lessThan">
      <formula>0</formula>
    </cfRule>
  </conditionalFormatting>
  <conditionalFormatting sqref="C13:G13">
    <cfRule type="cellIs" dxfId="10" priority="23" stopIfTrue="1" operator="lessThan">
      <formula>0</formula>
    </cfRule>
  </conditionalFormatting>
  <conditionalFormatting sqref="E11">
    <cfRule type="cellIs" dxfId="9" priority="29" stopIfTrue="1" operator="lessThan">
      <formula>0</formula>
    </cfRule>
  </conditionalFormatting>
  <conditionalFormatting sqref="F11:G11">
    <cfRule type="cellIs" dxfId="8" priority="28" stopIfTrue="1" operator="lessThan">
      <formula>0</formula>
    </cfRule>
  </conditionalFormatting>
  <conditionalFormatting sqref="C12:G12">
    <cfRule type="cellIs" dxfId="7" priority="27" stopIfTrue="1" operator="lessThan">
      <formula>0</formula>
    </cfRule>
  </conditionalFormatting>
  <conditionalFormatting sqref="F10:G10">
    <cfRule type="cellIs" dxfId="6" priority="32" stopIfTrue="1" operator="lessThan">
      <formula>0</formula>
    </cfRule>
  </conditionalFormatting>
  <conditionalFormatting sqref="F12:G12">
    <cfRule type="cellIs" dxfId="5" priority="24" stopIfTrue="1" operator="lessThan">
      <formula>0</formula>
    </cfRule>
  </conditionalFormatting>
  <conditionalFormatting sqref="C14:G14">
    <cfRule type="cellIs" dxfId="4" priority="19" stopIfTrue="1" operator="lessThan">
      <formula>0</formula>
    </cfRule>
  </conditionalFormatting>
  <conditionalFormatting sqref="F13:G13">
    <cfRule type="cellIs" dxfId="3" priority="20" stopIfTrue="1" operator="lessThan">
      <formula>0</formula>
    </cfRule>
  </conditionalFormatting>
  <conditionalFormatting sqref="F11">
    <cfRule type="cellIs" dxfId="2" priority="2" stopIfTrue="1" operator="lessThan">
      <formula>0</formula>
    </cfRule>
  </conditionalFormatting>
  <conditionalFormatting sqref="F11">
    <cfRule type="cellIs" dxfId="1" priority="1" stopIfTrue="1" operator="lessThan">
      <formula>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46C17-39B1-4526-84F5-74BB96E69A73}">
  <dimension ref="B1:D5"/>
  <sheetViews>
    <sheetView showGridLines="0" workbookViewId="0">
      <selection activeCell="C5" sqref="C5"/>
    </sheetView>
  </sheetViews>
  <sheetFormatPr defaultRowHeight="12.75"/>
  <cols>
    <col min="1" max="1" width="3.7109375" customWidth="1"/>
    <col min="2" max="2" width="58.85546875" customWidth="1"/>
    <col min="3" max="3" width="26.7109375" bestFit="1" customWidth="1"/>
    <col min="4" max="4" width="36.5703125" bestFit="1" customWidth="1"/>
  </cols>
  <sheetData>
    <row r="1" spans="2:4" ht="21" customHeight="1"/>
    <row r="2" spans="2:4" ht="48" customHeight="1">
      <c r="B2" s="92" t="s">
        <v>868</v>
      </c>
      <c r="C2" s="92"/>
      <c r="D2" s="92"/>
    </row>
    <row r="3" spans="2:4">
      <c r="B3" s="719" t="s">
        <v>1259</v>
      </c>
      <c r="C3" s="720"/>
      <c r="D3" s="720"/>
    </row>
    <row r="4" spans="2:4" ht="56.25" customHeight="1">
      <c r="B4" s="721"/>
      <c r="C4" s="599" t="s">
        <v>891</v>
      </c>
      <c r="D4" s="599" t="s">
        <v>1125</v>
      </c>
    </row>
    <row r="5" spans="2:4" ht="13.5" thickBot="1">
      <c r="B5" s="315" t="s">
        <v>892</v>
      </c>
      <c r="C5" s="316">
        <v>9035.4975240378644</v>
      </c>
      <c r="D5" s="316">
        <v>10175.936159409526</v>
      </c>
    </row>
  </sheetData>
  <mergeCells count="1">
    <mergeCell ref="B3:B4"/>
  </mergeCells>
  <conditionalFormatting sqref="C5:D5">
    <cfRule type="cellIs" dxfId="0" priority="1" stopIfTrue="1" operator="lessThan">
      <formula>0</formula>
    </cfRule>
  </conditionalFormatting>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8B9B4-B3EC-4EBE-A250-AD53AF2A4F37}">
  <dimension ref="B1:B6"/>
  <sheetViews>
    <sheetView showGridLines="0" zoomScaleNormal="100" workbookViewId="0">
      <selection activeCell="B3" sqref="B3:B6"/>
    </sheetView>
  </sheetViews>
  <sheetFormatPr defaultRowHeight="12.75"/>
  <cols>
    <col min="1" max="1" width="3.7109375" customWidth="1"/>
    <col min="2" max="2" width="173.140625" customWidth="1"/>
  </cols>
  <sheetData>
    <row r="1" spans="2:2" ht="21" customHeight="1"/>
    <row r="2" spans="2:2" ht="48" customHeight="1">
      <c r="B2" s="92" t="s">
        <v>893</v>
      </c>
    </row>
    <row r="3" spans="2:2" ht="26.25" customHeight="1">
      <c r="B3" s="634" t="s">
        <v>894</v>
      </c>
    </row>
    <row r="4" spans="2:2" ht="27" customHeight="1">
      <c r="B4" s="722" t="s">
        <v>895</v>
      </c>
    </row>
    <row r="5" spans="2:2" ht="27" customHeight="1">
      <c r="B5" s="722" t="s">
        <v>896</v>
      </c>
    </row>
    <row r="6" spans="2:2" ht="27" customHeight="1" thickBot="1">
      <c r="B6" s="723" t="s">
        <v>897</v>
      </c>
    </row>
  </sheetData>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F98DA-66E8-4A2E-AFAC-D21D234C3DC2}">
  <dimension ref="A1:L24"/>
  <sheetViews>
    <sheetView workbookViewId="0">
      <selection activeCell="L10" sqref="L10"/>
    </sheetView>
  </sheetViews>
  <sheetFormatPr defaultColWidth="9.140625" defaultRowHeight="12.75"/>
  <cols>
    <col min="1" max="2" width="3.7109375" style="2" customWidth="1"/>
    <col min="3" max="3" width="32.5703125" style="2" customWidth="1"/>
    <col min="4" max="5" width="18.7109375" style="2" customWidth="1"/>
    <col min="6" max="6" width="1.85546875" style="2" customWidth="1"/>
    <col min="7" max="8" width="18.7109375" style="2" customWidth="1"/>
    <col min="9" max="9" width="2.140625" style="2" customWidth="1"/>
    <col min="10" max="16384" width="9.140625" style="2"/>
  </cols>
  <sheetData>
    <row r="1" spans="1:12" ht="21" customHeight="1"/>
    <row r="2" spans="1:12" ht="48" customHeight="1">
      <c r="A2" s="268"/>
      <c r="B2" s="558" t="s">
        <v>1157</v>
      </c>
      <c r="C2" s="558"/>
      <c r="D2" s="558"/>
      <c r="E2" s="558"/>
      <c r="F2" s="558"/>
      <c r="G2" s="558"/>
      <c r="H2" s="558"/>
      <c r="I2" s="25"/>
      <c r="J2" s="268"/>
      <c r="K2" s="268"/>
      <c r="L2" s="268"/>
    </row>
    <row r="3" spans="1:12" ht="37.9" customHeight="1">
      <c r="A3" s="265"/>
      <c r="B3" s="695" t="s">
        <v>1259</v>
      </c>
      <c r="C3" s="324"/>
      <c r="D3" s="598" t="s">
        <v>1159</v>
      </c>
      <c r="E3" s="598"/>
      <c r="F3" s="549"/>
      <c r="G3" s="598" t="s">
        <v>1160</v>
      </c>
      <c r="H3" s="598"/>
      <c r="I3" s="383"/>
      <c r="J3" s="264"/>
      <c r="K3" s="264"/>
      <c r="L3" s="264"/>
    </row>
    <row r="4" spans="1:12" ht="38.25" customHeight="1">
      <c r="A4" s="265"/>
      <c r="B4" s="695"/>
      <c r="C4" s="695" t="s">
        <v>1182</v>
      </c>
      <c r="D4" s="724">
        <v>44926</v>
      </c>
      <c r="E4" s="724">
        <v>44561</v>
      </c>
      <c r="F4" s="549"/>
      <c r="G4" s="724">
        <v>44926</v>
      </c>
      <c r="H4" s="724">
        <v>44561</v>
      </c>
      <c r="I4" s="383"/>
      <c r="J4" s="264"/>
      <c r="K4" s="264"/>
      <c r="L4" s="264"/>
    </row>
    <row r="5" spans="1:12" ht="13.15" customHeight="1">
      <c r="A5" s="265"/>
      <c r="B5" s="34">
        <v>1</v>
      </c>
      <c r="C5" s="395" t="s">
        <v>1161</v>
      </c>
      <c r="D5" s="69">
        <v>20</v>
      </c>
      <c r="E5" s="69">
        <v>-3</v>
      </c>
      <c r="F5" s="69"/>
      <c r="G5" s="69">
        <v>822</v>
      </c>
      <c r="H5" s="69">
        <v>262</v>
      </c>
      <c r="I5" s="69"/>
      <c r="J5" s="264"/>
      <c r="K5" s="264"/>
      <c r="L5" s="264"/>
    </row>
    <row r="6" spans="1:12">
      <c r="A6" s="34"/>
      <c r="B6" s="34">
        <v>2</v>
      </c>
      <c r="C6" s="395" t="s">
        <v>1162</v>
      </c>
      <c r="D6" s="69">
        <v>-20</v>
      </c>
      <c r="E6" s="69">
        <v>10</v>
      </c>
      <c r="F6" s="69"/>
      <c r="G6" s="69">
        <v>-559</v>
      </c>
      <c r="H6" s="69">
        <v>-37</v>
      </c>
      <c r="I6" s="69"/>
      <c r="J6" s="33"/>
      <c r="K6" s="33"/>
      <c r="L6" s="33"/>
    </row>
    <row r="7" spans="1:12">
      <c r="A7" s="34"/>
      <c r="B7" s="34">
        <v>3</v>
      </c>
      <c r="C7" s="395" t="s">
        <v>1163</v>
      </c>
      <c r="D7" s="69">
        <v>-24</v>
      </c>
      <c r="E7" s="69">
        <v>-2</v>
      </c>
      <c r="F7" s="69"/>
      <c r="G7" s="290"/>
      <c r="H7" s="290"/>
      <c r="I7" s="69"/>
      <c r="J7" s="33"/>
      <c r="K7" s="33"/>
      <c r="L7" s="33"/>
    </row>
    <row r="8" spans="1:12">
      <c r="A8" s="34"/>
      <c r="B8" s="34">
        <v>4</v>
      </c>
      <c r="C8" s="395" t="s">
        <v>1164</v>
      </c>
      <c r="D8" s="69">
        <v>27</v>
      </c>
      <c r="E8" s="69">
        <v>9</v>
      </c>
      <c r="F8" s="69"/>
      <c r="G8" s="290"/>
      <c r="H8" s="290"/>
      <c r="I8" s="69"/>
      <c r="J8" s="33"/>
      <c r="K8" s="33"/>
      <c r="L8" s="33"/>
    </row>
    <row r="9" spans="1:12">
      <c r="A9" s="34"/>
      <c r="B9" s="34">
        <v>5</v>
      </c>
      <c r="C9" s="395" t="s">
        <v>1165</v>
      </c>
      <c r="D9" s="69">
        <v>29</v>
      </c>
      <c r="E9" s="69">
        <v>4</v>
      </c>
      <c r="F9" s="69"/>
      <c r="G9" s="290"/>
      <c r="H9" s="290"/>
      <c r="I9" s="69"/>
      <c r="J9" s="33"/>
      <c r="K9" s="33"/>
      <c r="L9" s="33"/>
    </row>
    <row r="10" spans="1:12">
      <c r="A10" s="34"/>
      <c r="B10" s="287">
        <v>6</v>
      </c>
      <c r="C10" s="396" t="s">
        <v>1166</v>
      </c>
      <c r="D10" s="286">
        <v>-31</v>
      </c>
      <c r="E10" s="286">
        <v>8</v>
      </c>
      <c r="F10" s="286"/>
      <c r="G10" s="397"/>
      <c r="H10" s="397"/>
      <c r="I10" s="286"/>
      <c r="J10" s="33"/>
      <c r="K10" s="33"/>
      <c r="L10" s="33"/>
    </row>
    <row r="11" spans="1:12">
      <c r="A11" s="34"/>
      <c r="B11" s="34"/>
      <c r="C11" s="398"/>
      <c r="D11" s="69"/>
      <c r="E11" s="69"/>
      <c r="F11" s="69"/>
      <c r="G11" s="69"/>
      <c r="H11" s="69"/>
      <c r="I11" s="69"/>
      <c r="J11" s="33"/>
      <c r="K11" s="33"/>
      <c r="L11" s="33"/>
    </row>
    <row r="12" spans="1:12">
      <c r="A12" s="34"/>
      <c r="B12" s="34"/>
      <c r="C12" s="572" t="s">
        <v>1184</v>
      </c>
      <c r="D12" s="573"/>
      <c r="E12" s="573"/>
      <c r="F12" s="573"/>
      <c r="G12" s="573"/>
      <c r="H12" s="573"/>
      <c r="I12" s="69"/>
      <c r="J12" s="33"/>
      <c r="K12" s="33"/>
      <c r="L12" s="33"/>
    </row>
    <row r="13" spans="1:12">
      <c r="A13" s="34"/>
      <c r="B13" s="34"/>
      <c r="C13" s="573"/>
      <c r="D13" s="573"/>
      <c r="E13" s="573"/>
      <c r="F13" s="573"/>
      <c r="G13" s="573"/>
      <c r="H13" s="573"/>
      <c r="I13" s="69"/>
      <c r="J13" s="33"/>
      <c r="K13" s="33"/>
      <c r="L13" s="33"/>
    </row>
    <row r="14" spans="1:12">
      <c r="A14" s="34"/>
      <c r="B14" s="34"/>
      <c r="C14" s="573"/>
      <c r="D14" s="573"/>
      <c r="E14" s="573"/>
      <c r="F14" s="573"/>
      <c r="G14" s="573"/>
      <c r="H14" s="573"/>
      <c r="I14" s="69"/>
      <c r="J14" s="33"/>
      <c r="K14" s="33"/>
      <c r="L14" s="33"/>
    </row>
    <row r="15" spans="1:12">
      <c r="B15" s="33"/>
      <c r="C15" s="573"/>
      <c r="D15" s="573"/>
      <c r="E15" s="573"/>
      <c r="F15" s="573"/>
      <c r="G15" s="573"/>
      <c r="H15" s="573"/>
    </row>
    <row r="16" spans="1:12">
      <c r="B16" s="33"/>
      <c r="C16" s="573"/>
      <c r="D16" s="573"/>
      <c r="E16" s="573"/>
      <c r="F16" s="573"/>
      <c r="G16" s="573"/>
      <c r="H16" s="573"/>
    </row>
    <row r="17" spans="2:8" ht="13.5" customHeight="1">
      <c r="B17" s="33"/>
      <c r="C17" s="573"/>
      <c r="D17" s="573"/>
      <c r="E17" s="573"/>
      <c r="F17" s="573"/>
      <c r="G17" s="573"/>
      <c r="H17" s="573"/>
    </row>
    <row r="18" spans="2:8">
      <c r="B18" s="33"/>
      <c r="C18" s="572" t="s">
        <v>1183</v>
      </c>
      <c r="D18" s="573"/>
      <c r="E18" s="573"/>
      <c r="F18" s="573"/>
      <c r="G18" s="573"/>
      <c r="H18" s="573"/>
    </row>
    <row r="19" spans="2:8">
      <c r="B19" s="33"/>
      <c r="C19" s="573"/>
      <c r="D19" s="573"/>
      <c r="E19" s="573"/>
      <c r="F19" s="573"/>
      <c r="G19" s="573"/>
      <c r="H19" s="573"/>
    </row>
    <row r="20" spans="2:8">
      <c r="B20" s="33"/>
      <c r="C20" s="573"/>
      <c r="D20" s="573"/>
      <c r="E20" s="573"/>
      <c r="F20" s="573"/>
      <c r="G20" s="573"/>
      <c r="H20" s="573"/>
    </row>
    <row r="21" spans="2:8">
      <c r="B21" s="33"/>
      <c r="C21" s="573"/>
      <c r="D21" s="573"/>
      <c r="E21" s="573"/>
      <c r="F21" s="573"/>
      <c r="G21" s="573"/>
      <c r="H21" s="573"/>
    </row>
    <row r="22" spans="2:8">
      <c r="B22" s="33"/>
      <c r="C22" s="573"/>
      <c r="D22" s="573"/>
      <c r="E22" s="573"/>
      <c r="F22" s="573"/>
      <c r="G22" s="573"/>
      <c r="H22" s="573"/>
    </row>
    <row r="23" spans="2:8">
      <c r="B23" s="33"/>
      <c r="C23" s="573"/>
      <c r="D23" s="573"/>
      <c r="E23" s="573"/>
      <c r="F23" s="573"/>
      <c r="G23" s="573"/>
      <c r="H23" s="573"/>
    </row>
    <row r="24" spans="2:8">
      <c r="B24" s="33"/>
      <c r="C24" s="573"/>
      <c r="D24" s="573"/>
      <c r="E24" s="573"/>
      <c r="F24" s="573"/>
      <c r="G24" s="573"/>
      <c r="H24" s="573"/>
    </row>
  </sheetData>
  <mergeCells count="5">
    <mergeCell ref="D3:E3"/>
    <mergeCell ref="G3:H3"/>
    <mergeCell ref="C12:H17"/>
    <mergeCell ref="C18:H24"/>
    <mergeCell ref="B2:H2"/>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CE9-241B-4686-B817-889BF8FD6CD3}">
  <dimension ref="A1:R81"/>
  <sheetViews>
    <sheetView topLeftCell="A34" workbookViewId="0">
      <selection activeCell="D16" sqref="D16"/>
    </sheetView>
  </sheetViews>
  <sheetFormatPr defaultColWidth="9.140625" defaultRowHeight="12.75"/>
  <cols>
    <col min="1" max="1" width="3.7109375" style="1" customWidth="1"/>
    <col min="2" max="2" width="67.42578125" style="1" customWidth="1"/>
    <col min="3" max="3" width="13.7109375" style="1" customWidth="1"/>
    <col min="4" max="4" width="31.85546875" style="1" customWidth="1"/>
    <col min="5" max="7" width="15.28515625" style="1" customWidth="1"/>
    <col min="8" max="10" width="9.140625" style="1"/>
    <col min="11" max="11" width="14.85546875" style="1" customWidth="1"/>
    <col min="12" max="12" width="19.42578125" style="1" customWidth="1"/>
    <col min="13" max="13" width="17.7109375" style="1" customWidth="1"/>
    <col min="14" max="16384" width="9.140625" style="1"/>
  </cols>
  <sheetData>
    <row r="1" spans="1:18" ht="21" customHeight="1">
      <c r="A1" s="318"/>
    </row>
    <row r="2" spans="1:18" ht="48" customHeight="1">
      <c r="B2" s="560" t="s">
        <v>1271</v>
      </c>
      <c r="C2" s="560"/>
      <c r="D2" s="560"/>
      <c r="E2" s="560"/>
      <c r="F2" s="560"/>
      <c r="G2" s="560"/>
      <c r="H2" s="560"/>
      <c r="I2" s="560"/>
    </row>
    <row r="3" spans="1:18" ht="36.75" customHeight="1">
      <c r="A3" s="307"/>
      <c r="B3" s="725"/>
      <c r="C3" s="577" t="s">
        <v>1272</v>
      </c>
      <c r="D3" s="577"/>
      <c r="E3" s="577"/>
      <c r="F3" s="577"/>
      <c r="G3" s="578"/>
      <c r="H3" s="575" t="s">
        <v>353</v>
      </c>
      <c r="I3" s="576"/>
      <c r="J3" s="576"/>
      <c r="K3" s="575" t="s">
        <v>1411</v>
      </c>
      <c r="L3" s="576"/>
      <c r="M3" s="574" t="s">
        <v>1414</v>
      </c>
      <c r="N3" s="574" t="s">
        <v>1331</v>
      </c>
      <c r="O3" s="574" t="s">
        <v>1332</v>
      </c>
      <c r="P3" s="574" t="s">
        <v>1333</v>
      </c>
      <c r="Q3" s="574" t="s">
        <v>1334</v>
      </c>
      <c r="R3" s="574" t="s">
        <v>1335</v>
      </c>
    </row>
    <row r="4" spans="1:18" ht="72">
      <c r="B4" s="667" t="s">
        <v>1259</v>
      </c>
      <c r="C4" s="466"/>
      <c r="D4" s="552" t="s">
        <v>1413</v>
      </c>
      <c r="E4" s="553" t="s">
        <v>1412</v>
      </c>
      <c r="F4" s="553" t="s">
        <v>1274</v>
      </c>
      <c r="G4" s="467" t="s">
        <v>707</v>
      </c>
      <c r="H4" s="549"/>
      <c r="I4" s="552" t="s">
        <v>1274</v>
      </c>
      <c r="J4" s="553" t="s">
        <v>707</v>
      </c>
      <c r="K4" s="546"/>
      <c r="L4" s="552" t="s">
        <v>1410</v>
      </c>
      <c r="M4" s="574"/>
      <c r="N4" s="574"/>
      <c r="O4" s="574"/>
      <c r="P4" s="574"/>
      <c r="Q4" s="574"/>
      <c r="R4" s="574"/>
    </row>
    <row r="5" spans="1:18" s="33" customFormat="1" ht="12.75" customHeight="1">
      <c r="B5" s="482" t="s">
        <v>1275</v>
      </c>
      <c r="C5" s="545"/>
      <c r="D5" s="27"/>
      <c r="E5" s="323"/>
      <c r="F5" s="27"/>
      <c r="G5" s="27"/>
      <c r="K5" s="27"/>
      <c r="L5" s="323"/>
      <c r="M5" s="27"/>
      <c r="N5" s="27"/>
      <c r="O5" s="27"/>
      <c r="P5" s="27"/>
      <c r="Q5" s="27"/>
    </row>
    <row r="6" spans="1:18" s="33" customFormat="1" ht="12">
      <c r="B6" s="483" t="s">
        <v>1276</v>
      </c>
      <c r="C6" s="27">
        <v>2461.9872353600003</v>
      </c>
      <c r="D6" s="27"/>
      <c r="E6" s="323"/>
      <c r="F6" s="27">
        <v>558.74759392999999</v>
      </c>
      <c r="G6" s="27">
        <v>168.04728127000001</v>
      </c>
      <c r="H6" s="29">
        <v>173.55520342192597</v>
      </c>
      <c r="I6" s="29">
        <v>43.03733158867599</v>
      </c>
      <c r="J6" s="29">
        <v>165.25967094400394</v>
      </c>
      <c r="K6" s="27">
        <v>0.10024956174842904</v>
      </c>
      <c r="L6" s="323"/>
      <c r="M6" s="27">
        <v>0</v>
      </c>
      <c r="N6" s="27">
        <v>650.64546407000091</v>
      </c>
      <c r="O6" s="27">
        <v>589.36060753000038</v>
      </c>
      <c r="P6" s="27">
        <v>152.59849199000001</v>
      </c>
      <c r="Q6" s="27">
        <v>1069.3826717699999</v>
      </c>
      <c r="R6" s="35">
        <v>13.94300467443013</v>
      </c>
    </row>
    <row r="7" spans="1:18" s="33" customFormat="1" ht="12">
      <c r="B7" s="483" t="s">
        <v>1277</v>
      </c>
      <c r="C7" s="27">
        <v>238.98351388999998</v>
      </c>
      <c r="D7" s="27"/>
      <c r="E7" s="323"/>
      <c r="F7" s="27">
        <v>17.801059930000001</v>
      </c>
      <c r="G7" s="27">
        <v>0.95606579000000003</v>
      </c>
      <c r="H7" s="29">
        <v>2.5269949761029999</v>
      </c>
      <c r="I7" s="29">
        <v>2.178969116103</v>
      </c>
      <c r="J7" s="29">
        <v>2.5269949761029999</v>
      </c>
      <c r="K7" s="27">
        <v>4.8548354763550796E-3</v>
      </c>
      <c r="L7" s="323"/>
      <c r="M7" s="27">
        <v>0</v>
      </c>
      <c r="N7" s="27">
        <v>205.47639123789997</v>
      </c>
      <c r="O7" s="27">
        <v>10.661183486300002</v>
      </c>
      <c r="P7" s="27">
        <v>16.654673419999998</v>
      </c>
      <c r="Q7" s="27">
        <v>6.1912657458</v>
      </c>
      <c r="R7" s="35">
        <v>4.3906369574877662</v>
      </c>
    </row>
    <row r="8" spans="1:18" s="33" customFormat="1" ht="12">
      <c r="B8" s="484" t="s">
        <v>1278</v>
      </c>
      <c r="C8" s="27">
        <v>0</v>
      </c>
      <c r="D8" s="27"/>
      <c r="E8" s="323"/>
      <c r="F8" s="27">
        <v>0</v>
      </c>
      <c r="G8" s="27">
        <v>0</v>
      </c>
      <c r="H8" s="29">
        <v>0</v>
      </c>
      <c r="I8" s="29">
        <v>0</v>
      </c>
      <c r="J8" s="29">
        <v>0</v>
      </c>
      <c r="K8" s="27">
        <v>0</v>
      </c>
      <c r="L8" s="323"/>
      <c r="M8" s="27">
        <v>0</v>
      </c>
      <c r="N8" s="27">
        <v>0</v>
      </c>
      <c r="O8" s="27">
        <v>0</v>
      </c>
      <c r="P8" s="27">
        <v>0</v>
      </c>
      <c r="Q8" s="27">
        <v>0</v>
      </c>
      <c r="R8" s="35">
        <v>0</v>
      </c>
    </row>
    <row r="9" spans="1:18" s="33" customFormat="1" ht="12">
      <c r="B9" s="484" t="s">
        <v>1279</v>
      </c>
      <c r="C9" s="27">
        <v>0</v>
      </c>
      <c r="D9" s="27"/>
      <c r="E9" s="323"/>
      <c r="F9" s="27">
        <v>0</v>
      </c>
      <c r="G9" s="27">
        <v>0</v>
      </c>
      <c r="H9" s="29">
        <v>0</v>
      </c>
      <c r="I9" s="29">
        <v>0</v>
      </c>
      <c r="J9" s="29">
        <v>0</v>
      </c>
      <c r="K9" s="27">
        <v>0</v>
      </c>
      <c r="L9" s="323"/>
      <c r="M9" s="27">
        <v>0</v>
      </c>
      <c r="N9" s="27">
        <v>0</v>
      </c>
      <c r="O9" s="27">
        <v>0</v>
      </c>
      <c r="P9" s="27">
        <v>0</v>
      </c>
      <c r="Q9" s="27">
        <v>0</v>
      </c>
      <c r="R9" s="35">
        <v>0</v>
      </c>
    </row>
    <row r="10" spans="1:18" s="33" customFormat="1" ht="12">
      <c r="B10" s="484" t="s">
        <v>1280</v>
      </c>
      <c r="C10" s="27">
        <v>0</v>
      </c>
      <c r="D10" s="27"/>
      <c r="E10" s="323"/>
      <c r="F10" s="27">
        <v>0</v>
      </c>
      <c r="G10" s="27">
        <v>0</v>
      </c>
      <c r="H10" s="29">
        <v>0</v>
      </c>
      <c r="I10" s="29">
        <v>0</v>
      </c>
      <c r="J10" s="29">
        <v>0</v>
      </c>
      <c r="K10" s="27">
        <v>0</v>
      </c>
      <c r="L10" s="323"/>
      <c r="M10" s="27">
        <v>0</v>
      </c>
      <c r="N10" s="27">
        <v>0</v>
      </c>
      <c r="O10" s="27">
        <v>0</v>
      </c>
      <c r="P10" s="27">
        <v>0</v>
      </c>
      <c r="Q10" s="27">
        <v>0</v>
      </c>
      <c r="R10" s="35">
        <v>0</v>
      </c>
    </row>
    <row r="11" spans="1:18" s="33" customFormat="1" ht="12">
      <c r="B11" s="484" t="s">
        <v>1281</v>
      </c>
      <c r="C11" s="27">
        <v>229.61275731999999</v>
      </c>
      <c r="D11" s="27"/>
      <c r="E11" s="323"/>
      <c r="F11" s="27">
        <v>16.97713306</v>
      </c>
      <c r="G11" s="27">
        <v>0.13213892000000002</v>
      </c>
      <c r="H11" s="29">
        <v>1.066569265809</v>
      </c>
      <c r="I11" s="29">
        <v>0.718543405809</v>
      </c>
      <c r="J11" s="29">
        <v>1.066569265809</v>
      </c>
      <c r="K11" s="27">
        <v>4.8172957978299237E-3</v>
      </c>
      <c r="L11" s="323"/>
      <c r="M11" s="27">
        <v>0</v>
      </c>
      <c r="N11" s="27">
        <v>199.61348678999997</v>
      </c>
      <c r="O11" s="27">
        <v>9.7827528300000015</v>
      </c>
      <c r="P11" s="27">
        <v>16.654673419999998</v>
      </c>
      <c r="Q11" s="27">
        <v>3.5618442799999999</v>
      </c>
      <c r="R11" s="35">
        <v>4.1711246421607173</v>
      </c>
    </row>
    <row r="12" spans="1:18" s="33" customFormat="1" ht="12">
      <c r="B12" s="484" t="s">
        <v>1282</v>
      </c>
      <c r="C12" s="27">
        <v>9.3707565700000011</v>
      </c>
      <c r="D12" s="27"/>
      <c r="E12" s="323"/>
      <c r="F12" s="27">
        <v>0.82392686999999998</v>
      </c>
      <c r="G12" s="27">
        <v>0.82392686999999998</v>
      </c>
      <c r="H12" s="29">
        <v>1.4604257102939999</v>
      </c>
      <c r="I12" s="29">
        <v>1.4604257102939999</v>
      </c>
      <c r="J12" s="29">
        <v>1.4604257102939999</v>
      </c>
      <c r="K12" s="27">
        <v>3.7539678525156154E-5</v>
      </c>
      <c r="L12" s="323"/>
      <c r="M12" s="27">
        <v>0</v>
      </c>
      <c r="N12" s="27">
        <v>5.8629044479000001</v>
      </c>
      <c r="O12" s="27">
        <v>0.87843065630000006</v>
      </c>
      <c r="P12" s="27">
        <v>0</v>
      </c>
      <c r="Q12" s="27">
        <v>2.6294214658000001</v>
      </c>
      <c r="R12" s="35">
        <v>9.7693732005466245</v>
      </c>
    </row>
    <row r="13" spans="1:18" s="33" customFormat="1" ht="12">
      <c r="B13" s="483" t="s">
        <v>1283</v>
      </c>
      <c r="C13" s="27">
        <v>8217.0804239200006</v>
      </c>
      <c r="D13" s="27"/>
      <c r="E13" s="323"/>
      <c r="F13" s="27">
        <v>1172.07930607</v>
      </c>
      <c r="G13" s="27">
        <v>262.78691822000002</v>
      </c>
      <c r="H13" s="29">
        <v>153.60730296411401</v>
      </c>
      <c r="I13" s="29">
        <v>126.50456366497099</v>
      </c>
      <c r="J13" s="29">
        <v>144.70458603467696</v>
      </c>
      <c r="K13" s="27">
        <v>6.1473894705773441E-2</v>
      </c>
      <c r="L13" s="323"/>
      <c r="M13" s="27">
        <v>8.3661100000000001E-6</v>
      </c>
      <c r="N13" s="27">
        <v>5647.4411830353001</v>
      </c>
      <c r="O13" s="27">
        <v>1669.8221008382998</v>
      </c>
      <c r="P13" s="27">
        <v>6.2464147200000006</v>
      </c>
      <c r="Q13" s="27">
        <v>893.57072532640018</v>
      </c>
      <c r="R13" s="35">
        <v>5.4455675248984869</v>
      </c>
    </row>
    <row r="14" spans="1:18" s="33" customFormat="1" ht="12">
      <c r="B14" s="484" t="s">
        <v>1284</v>
      </c>
      <c r="C14" s="27">
        <v>2284.6158503400002</v>
      </c>
      <c r="D14" s="27"/>
      <c r="E14" s="323"/>
      <c r="F14" s="27">
        <v>137.19682563999999</v>
      </c>
      <c r="G14" s="27">
        <v>48.368988999999999</v>
      </c>
      <c r="H14" s="29">
        <v>40.404342432458996</v>
      </c>
      <c r="I14" s="29">
        <v>35.157821435304996</v>
      </c>
      <c r="J14" s="29">
        <v>40.404342432458996</v>
      </c>
      <c r="K14" s="27">
        <v>2.171823169538576E-2</v>
      </c>
      <c r="L14" s="323"/>
      <c r="M14" s="27">
        <v>0</v>
      </c>
      <c r="N14" s="27">
        <v>1447.9651212207007</v>
      </c>
      <c r="O14" s="27">
        <v>435.31209431550008</v>
      </c>
      <c r="P14" s="27">
        <v>1.2863252700000001</v>
      </c>
      <c r="Q14" s="27">
        <v>400.05230953380021</v>
      </c>
      <c r="R14" s="35">
        <v>6.9540676272569053</v>
      </c>
    </row>
    <row r="15" spans="1:18" s="33" customFormat="1" ht="12">
      <c r="B15" s="484" t="s">
        <v>1285</v>
      </c>
      <c r="C15" s="27">
        <v>13.74614448</v>
      </c>
      <c r="D15" s="27"/>
      <c r="E15" s="323"/>
      <c r="F15" s="27">
        <v>0</v>
      </c>
      <c r="G15" s="27">
        <v>0</v>
      </c>
      <c r="H15" s="29">
        <v>0</v>
      </c>
      <c r="I15" s="29">
        <v>0</v>
      </c>
      <c r="J15" s="29">
        <v>0</v>
      </c>
      <c r="K15" s="27">
        <v>2.4746761469728534E-4</v>
      </c>
      <c r="L15" s="323"/>
      <c r="M15" s="27">
        <v>0</v>
      </c>
      <c r="N15" s="27">
        <v>0.87099743000000052</v>
      </c>
      <c r="O15" s="27">
        <v>7.4364499999999998</v>
      </c>
      <c r="P15" s="27">
        <v>0</v>
      </c>
      <c r="Q15" s="27">
        <v>5.43869705</v>
      </c>
      <c r="R15" s="35">
        <v>10.438371007091101</v>
      </c>
    </row>
    <row r="16" spans="1:18" s="33" customFormat="1" ht="12">
      <c r="B16" s="484" t="s">
        <v>1286</v>
      </c>
      <c r="C16" s="27">
        <v>40.842524959999999</v>
      </c>
      <c r="D16" s="27"/>
      <c r="E16" s="323"/>
      <c r="F16" s="27">
        <v>0</v>
      </c>
      <c r="G16" s="27">
        <v>0</v>
      </c>
      <c r="H16" s="29">
        <v>0</v>
      </c>
      <c r="I16" s="29">
        <v>0</v>
      </c>
      <c r="J16" s="29">
        <v>0</v>
      </c>
      <c r="K16" s="27">
        <v>1.8899278294864707E-4</v>
      </c>
      <c r="L16" s="323"/>
      <c r="M16" s="27">
        <v>0</v>
      </c>
      <c r="N16" s="27">
        <v>40.640865890000001</v>
      </c>
      <c r="O16" s="27">
        <v>0</v>
      </c>
      <c r="P16" s="27">
        <v>0</v>
      </c>
      <c r="Q16" s="27">
        <v>0.20165907</v>
      </c>
      <c r="R16" s="35">
        <v>2.6357806460406454</v>
      </c>
    </row>
    <row r="17" spans="2:18" s="33" customFormat="1" ht="12">
      <c r="B17" s="484" t="s">
        <v>1287</v>
      </c>
      <c r="C17" s="27">
        <v>393.02934768</v>
      </c>
      <c r="D17" s="27"/>
      <c r="E17" s="323"/>
      <c r="F17" s="27">
        <v>2.8577206299999998</v>
      </c>
      <c r="G17" s="27">
        <v>0</v>
      </c>
      <c r="H17" s="29">
        <v>0</v>
      </c>
      <c r="I17" s="29">
        <v>0</v>
      </c>
      <c r="J17" s="29">
        <v>0</v>
      </c>
      <c r="K17" s="27">
        <v>1.4682290547273424E-3</v>
      </c>
      <c r="L17" s="323"/>
      <c r="M17" s="27">
        <v>0</v>
      </c>
      <c r="N17" s="27">
        <v>386.44786606999998</v>
      </c>
      <c r="O17" s="27">
        <v>0</v>
      </c>
      <c r="P17" s="27">
        <v>0</v>
      </c>
      <c r="Q17" s="27">
        <v>6.5814816099999991</v>
      </c>
      <c r="R17" s="35">
        <v>2.9605018565238561</v>
      </c>
    </row>
    <row r="18" spans="2:18" s="33" customFormat="1" ht="12">
      <c r="B18" s="484" t="s">
        <v>1288</v>
      </c>
      <c r="C18" s="27">
        <v>648.01579648000006</v>
      </c>
      <c r="D18" s="27"/>
      <c r="E18" s="323"/>
      <c r="F18" s="27">
        <v>78.030599260000002</v>
      </c>
      <c r="G18" s="27">
        <v>0.25470192999999997</v>
      </c>
      <c r="H18" s="29">
        <v>6.0280799999999999E-3</v>
      </c>
      <c r="I18" s="29">
        <v>6.0280799999999999E-3</v>
      </c>
      <c r="J18" s="29">
        <v>6.0280799999999999E-3</v>
      </c>
      <c r="K18" s="27">
        <v>4.2213795055105421E-4</v>
      </c>
      <c r="L18" s="323"/>
      <c r="M18" s="27">
        <v>0</v>
      </c>
      <c r="N18" s="27">
        <v>538.36861011999997</v>
      </c>
      <c r="O18" s="27">
        <v>94.108499990000013</v>
      </c>
      <c r="P18" s="27">
        <v>0</v>
      </c>
      <c r="Q18" s="27">
        <v>15.538686370000001</v>
      </c>
      <c r="R18" s="35">
        <v>3.392822305241403</v>
      </c>
    </row>
    <row r="19" spans="2:18" s="33" customFormat="1" ht="12">
      <c r="B19" s="484" t="s">
        <v>1289</v>
      </c>
      <c r="C19" s="27">
        <v>1.14445427</v>
      </c>
      <c r="D19" s="27"/>
      <c r="E19" s="323"/>
      <c r="F19" s="27">
        <v>0</v>
      </c>
      <c r="G19" s="27">
        <v>3.8923000000000001E-4</v>
      </c>
      <c r="H19" s="29">
        <v>0.115393143428</v>
      </c>
      <c r="I19" s="29">
        <v>0</v>
      </c>
      <c r="J19" s="29">
        <v>0.115393143428</v>
      </c>
      <c r="K19" s="27">
        <v>0</v>
      </c>
      <c r="L19" s="323"/>
      <c r="M19" s="27">
        <v>0</v>
      </c>
      <c r="N19" s="27">
        <v>-1.7133000000007815E-4</v>
      </c>
      <c r="O19" s="27">
        <v>0</v>
      </c>
      <c r="P19" s="27">
        <v>0</v>
      </c>
      <c r="Q19" s="27">
        <v>1.1446256000000001</v>
      </c>
      <c r="R19" s="35">
        <v>30.004116874849004</v>
      </c>
    </row>
    <row r="20" spans="2:18" s="33" customFormat="1" ht="12">
      <c r="B20" s="484" t="s">
        <v>1290</v>
      </c>
      <c r="C20" s="27">
        <v>99.187728870000001</v>
      </c>
      <c r="D20" s="27"/>
      <c r="E20" s="323"/>
      <c r="F20" s="27">
        <v>12.927277310000001</v>
      </c>
      <c r="G20" s="27">
        <v>0</v>
      </c>
      <c r="H20" s="29">
        <v>0</v>
      </c>
      <c r="I20" s="29">
        <v>0</v>
      </c>
      <c r="J20" s="29">
        <v>0</v>
      </c>
      <c r="K20" s="27">
        <v>9.0326143832753912E-4</v>
      </c>
      <c r="L20" s="323"/>
      <c r="M20" s="27">
        <v>0</v>
      </c>
      <c r="N20" s="27">
        <v>57.798820779999993</v>
      </c>
      <c r="O20" s="27">
        <v>38.787151589999993</v>
      </c>
      <c r="P20" s="27">
        <v>0</v>
      </c>
      <c r="Q20" s="27">
        <v>2.6017565</v>
      </c>
      <c r="R20" s="35">
        <v>3.7213540766491486</v>
      </c>
    </row>
    <row r="21" spans="2:18" s="33" customFormat="1" ht="12">
      <c r="B21" s="484" t="s">
        <v>1291</v>
      </c>
      <c r="C21" s="27">
        <v>106.71728302</v>
      </c>
      <c r="D21" s="27"/>
      <c r="E21" s="323"/>
      <c r="F21" s="27">
        <v>0</v>
      </c>
      <c r="G21" s="27">
        <v>0</v>
      </c>
      <c r="H21" s="29">
        <v>0</v>
      </c>
      <c r="I21" s="29">
        <v>0</v>
      </c>
      <c r="J21" s="29">
        <v>0</v>
      </c>
      <c r="K21" s="27">
        <v>9.2422662979650715E-4</v>
      </c>
      <c r="L21" s="323"/>
      <c r="M21" s="27">
        <v>0</v>
      </c>
      <c r="N21" s="27">
        <v>44.426319330000013</v>
      </c>
      <c r="O21" s="27">
        <v>54.84595624</v>
      </c>
      <c r="P21" s="27">
        <v>0</v>
      </c>
      <c r="Q21" s="27">
        <v>7.4450074500000003</v>
      </c>
      <c r="R21" s="35">
        <v>4.6159058028346696</v>
      </c>
    </row>
    <row r="22" spans="2:18" s="33" customFormat="1" ht="12">
      <c r="B22" s="484" t="s">
        <v>1292</v>
      </c>
      <c r="C22" s="27">
        <v>23.774305460000001</v>
      </c>
      <c r="D22" s="27"/>
      <c r="E22" s="323"/>
      <c r="F22" s="27">
        <v>1.16176247</v>
      </c>
      <c r="G22" s="27">
        <v>0.35539900000000002</v>
      </c>
      <c r="H22" s="29">
        <v>0.39883019499799999</v>
      </c>
      <c r="I22" s="29">
        <v>0.39883019499799999</v>
      </c>
      <c r="J22" s="29">
        <v>0.39883019499799999</v>
      </c>
      <c r="K22" s="27">
        <v>1.2011934094719662E-4</v>
      </c>
      <c r="L22" s="323"/>
      <c r="M22" s="27">
        <v>0</v>
      </c>
      <c r="N22" s="27">
        <v>15.503726339999998</v>
      </c>
      <c r="O22" s="27">
        <v>0</v>
      </c>
      <c r="P22" s="27">
        <v>0</v>
      </c>
      <c r="Q22" s="27">
        <v>8.270579119999999</v>
      </c>
      <c r="R22" s="35">
        <v>12.066669620808348</v>
      </c>
    </row>
    <row r="23" spans="2:18" s="33" customFormat="1" ht="12">
      <c r="B23" s="484" t="s">
        <v>1293</v>
      </c>
      <c r="C23" s="27">
        <v>230.51210168</v>
      </c>
      <c r="D23" s="27"/>
      <c r="E23" s="323"/>
      <c r="F23" s="27">
        <v>0</v>
      </c>
      <c r="G23" s="27">
        <v>0</v>
      </c>
      <c r="H23" s="29">
        <v>0</v>
      </c>
      <c r="I23" s="29">
        <v>0</v>
      </c>
      <c r="J23" s="29">
        <v>0</v>
      </c>
      <c r="K23" s="27">
        <v>1.0063541854421474E-3</v>
      </c>
      <c r="L23" s="323"/>
      <c r="M23" s="27">
        <v>0</v>
      </c>
      <c r="N23" s="27">
        <v>1.7020331000000131</v>
      </c>
      <c r="O23" s="27">
        <v>228.75247782</v>
      </c>
      <c r="P23" s="27">
        <v>0</v>
      </c>
      <c r="Q23" s="27">
        <v>5.7590760000000005E-2</v>
      </c>
      <c r="R23" s="35">
        <v>3.7486591956957129</v>
      </c>
    </row>
    <row r="24" spans="2:18" s="33" customFormat="1" ht="12">
      <c r="B24" s="484" t="s">
        <v>1294</v>
      </c>
      <c r="C24" s="27">
        <v>233.6394501</v>
      </c>
      <c r="D24" s="27"/>
      <c r="E24" s="323"/>
      <c r="F24" s="27">
        <v>19.392572489999999</v>
      </c>
      <c r="G24" s="27">
        <v>2.6519880000000003E-2</v>
      </c>
      <c r="H24" s="29">
        <v>3.1127750546000001E-2</v>
      </c>
      <c r="I24" s="29">
        <v>0</v>
      </c>
      <c r="J24" s="29">
        <v>3.1127750546000001E-2</v>
      </c>
      <c r="K24" s="27">
        <v>1.4199682563915148E-3</v>
      </c>
      <c r="L24" s="323"/>
      <c r="M24" s="27">
        <v>0</v>
      </c>
      <c r="N24" s="27">
        <v>206.54448832940002</v>
      </c>
      <c r="O24" s="27">
        <v>8.6926247500000002</v>
      </c>
      <c r="P24" s="27">
        <v>0</v>
      </c>
      <c r="Q24" s="27">
        <v>18.402337020599997</v>
      </c>
      <c r="R24" s="35">
        <v>4.6779858496577393</v>
      </c>
    </row>
    <row r="25" spans="2:18" s="33" customFormat="1" ht="12">
      <c r="B25" s="484" t="s">
        <v>1295</v>
      </c>
      <c r="C25" s="27">
        <v>54.901914759999997</v>
      </c>
      <c r="D25" s="27"/>
      <c r="E25" s="323"/>
      <c r="F25" s="27">
        <v>0.10175197</v>
      </c>
      <c r="G25" s="27">
        <v>0</v>
      </c>
      <c r="H25" s="29">
        <v>0</v>
      </c>
      <c r="I25" s="29">
        <v>0</v>
      </c>
      <c r="J25" s="29">
        <v>0</v>
      </c>
      <c r="K25" s="27">
        <v>4.5882493688165373E-4</v>
      </c>
      <c r="L25" s="323"/>
      <c r="M25" s="27">
        <v>0</v>
      </c>
      <c r="N25" s="27">
        <v>53.076121529999995</v>
      </c>
      <c r="O25" s="27">
        <v>0</v>
      </c>
      <c r="P25" s="27">
        <v>0</v>
      </c>
      <c r="Q25" s="27">
        <v>1.8257932299999999</v>
      </c>
      <c r="R25" s="35">
        <v>3.4145275541752342</v>
      </c>
    </row>
    <row r="26" spans="2:18" s="33" customFormat="1" ht="12">
      <c r="B26" s="484" t="s">
        <v>1296</v>
      </c>
      <c r="C26" s="27">
        <v>482.68101958</v>
      </c>
      <c r="D26" s="27"/>
      <c r="E26" s="323"/>
      <c r="F26" s="27">
        <v>33.640696590000005</v>
      </c>
      <c r="G26" s="27">
        <v>13.572965099999999</v>
      </c>
      <c r="H26" s="29">
        <v>5.6658653881760008</v>
      </c>
      <c r="I26" s="29">
        <v>5.2665129513810003</v>
      </c>
      <c r="J26" s="29">
        <v>5.6658653881760008</v>
      </c>
      <c r="K26" s="27">
        <v>2.9836851293971105E-3</v>
      </c>
      <c r="L26" s="323"/>
      <c r="M26" s="27">
        <v>0</v>
      </c>
      <c r="N26" s="27">
        <v>270.57909900500005</v>
      </c>
      <c r="O26" s="27">
        <v>141.84713779000003</v>
      </c>
      <c r="P26" s="27">
        <v>0</v>
      </c>
      <c r="Q26" s="27">
        <v>70.254782784999961</v>
      </c>
      <c r="R26" s="35">
        <v>6.1613631332362742</v>
      </c>
    </row>
    <row r="27" spans="2:18" s="33" customFormat="1" ht="12">
      <c r="B27" s="484" t="s">
        <v>1297</v>
      </c>
      <c r="C27" s="27">
        <v>126.50804322</v>
      </c>
      <c r="D27" s="27"/>
      <c r="E27" s="323"/>
      <c r="F27" s="27">
        <v>44.78819627</v>
      </c>
      <c r="G27" s="27">
        <v>4.3104954000000006</v>
      </c>
      <c r="H27" s="29">
        <v>6.949381831569001</v>
      </c>
      <c r="I27" s="29">
        <v>6.949381831569001</v>
      </c>
      <c r="J27" s="29">
        <v>2.2604357166679998</v>
      </c>
      <c r="K27" s="27">
        <v>1.6407731222186622E-2</v>
      </c>
      <c r="L27" s="323"/>
      <c r="M27" s="27">
        <v>8.3661100000000001E-6</v>
      </c>
      <c r="N27" s="27">
        <v>88.209735438000024</v>
      </c>
      <c r="O27" s="27">
        <v>21.385870088100003</v>
      </c>
      <c r="P27" s="27">
        <v>0</v>
      </c>
      <c r="Q27" s="27">
        <v>16.912437693899992</v>
      </c>
      <c r="R27" s="35">
        <v>6.0062748709760401</v>
      </c>
    </row>
    <row r="28" spans="2:18" s="33" customFormat="1" ht="12">
      <c r="B28" s="484" t="s">
        <v>1298</v>
      </c>
      <c r="C28" s="27">
        <v>52.217693869999998</v>
      </c>
      <c r="D28" s="27"/>
      <c r="E28" s="323"/>
      <c r="F28" s="27">
        <v>14.61439601</v>
      </c>
      <c r="G28" s="27">
        <v>0</v>
      </c>
      <c r="H28" s="29">
        <v>0</v>
      </c>
      <c r="I28" s="29">
        <v>0</v>
      </c>
      <c r="J28" s="29">
        <v>0</v>
      </c>
      <c r="K28" s="27">
        <v>9.2747035289356627E-4</v>
      </c>
      <c r="L28" s="323"/>
      <c r="M28" s="27">
        <v>0</v>
      </c>
      <c r="N28" s="27">
        <v>37.252087500000002</v>
      </c>
      <c r="O28" s="27">
        <v>8.5226716499999995</v>
      </c>
      <c r="P28" s="27">
        <v>0</v>
      </c>
      <c r="Q28" s="27">
        <v>6.4429347200000011</v>
      </c>
      <c r="R28" s="35">
        <v>5.7678002877615882</v>
      </c>
    </row>
    <row r="29" spans="2:18" s="33" customFormat="1" ht="12">
      <c r="B29" s="484" t="s">
        <v>1299</v>
      </c>
      <c r="C29" s="27">
        <v>1110.7234346400001</v>
      </c>
      <c r="D29" s="27"/>
      <c r="E29" s="323"/>
      <c r="F29" s="27">
        <v>308.49697524999999</v>
      </c>
      <c r="G29" s="27">
        <v>166.27569633000002</v>
      </c>
      <c r="H29" s="29">
        <v>76.593736228059001</v>
      </c>
      <c r="I29" s="29">
        <v>70.031820991459</v>
      </c>
      <c r="J29" s="29">
        <v>76.254427494940003</v>
      </c>
      <c r="K29" s="27">
        <v>5.5274616561399878E-3</v>
      </c>
      <c r="L29" s="323"/>
      <c r="M29" s="27">
        <v>0</v>
      </c>
      <c r="N29" s="27">
        <v>705.81758161460016</v>
      </c>
      <c r="O29" s="27">
        <v>254.12815702639998</v>
      </c>
      <c r="P29" s="27">
        <v>1.6765304399999998</v>
      </c>
      <c r="Q29" s="27">
        <v>149.10116555900004</v>
      </c>
      <c r="R29" s="35">
        <v>5.9923983994802708</v>
      </c>
    </row>
    <row r="30" spans="2:18" s="33" customFormat="1" ht="12">
      <c r="B30" s="484" t="s">
        <v>1300</v>
      </c>
      <c r="C30" s="27">
        <v>189.97451465999998</v>
      </c>
      <c r="D30" s="27"/>
      <c r="E30" s="323"/>
      <c r="F30" s="27">
        <v>112.04367659</v>
      </c>
      <c r="G30" s="27">
        <v>1.36606268</v>
      </c>
      <c r="H30" s="29">
        <v>0.76638884694099996</v>
      </c>
      <c r="I30" s="29">
        <v>0.76638884694099996</v>
      </c>
      <c r="J30" s="29">
        <v>0.76638884694099996</v>
      </c>
      <c r="K30" s="27">
        <v>1.8301080272415066E-4</v>
      </c>
      <c r="L30" s="323"/>
      <c r="M30" s="27">
        <v>0</v>
      </c>
      <c r="N30" s="27">
        <v>167.22982222420001</v>
      </c>
      <c r="O30" s="27">
        <v>0.8</v>
      </c>
      <c r="P30" s="27">
        <v>0.54038355000000005</v>
      </c>
      <c r="Q30" s="27">
        <v>21.404308885800003</v>
      </c>
      <c r="R30" s="35">
        <v>5.6473019279768302</v>
      </c>
    </row>
    <row r="31" spans="2:18" s="33" customFormat="1" ht="12">
      <c r="B31" s="484" t="s">
        <v>1301</v>
      </c>
      <c r="C31" s="27">
        <v>368.59857562999997</v>
      </c>
      <c r="D31" s="27"/>
      <c r="E31" s="323"/>
      <c r="F31" s="27">
        <v>173.63052103000001</v>
      </c>
      <c r="G31" s="27">
        <v>7.2349542099999997</v>
      </c>
      <c r="H31" s="29">
        <v>6.7995911684349988</v>
      </c>
      <c r="I31" s="29">
        <v>1.4158387743819998</v>
      </c>
      <c r="J31" s="29">
        <v>6.7995911684349988</v>
      </c>
      <c r="K31" s="27">
        <v>6.9850620991762137E-4</v>
      </c>
      <c r="L31" s="323"/>
      <c r="M31" s="27">
        <v>0</v>
      </c>
      <c r="N31" s="27">
        <v>297.32769029539998</v>
      </c>
      <c r="O31" s="27">
        <v>12.949058680000002</v>
      </c>
      <c r="P31" s="27">
        <v>0</v>
      </c>
      <c r="Q31" s="27">
        <v>58.321826654600009</v>
      </c>
      <c r="R31" s="35">
        <v>6.7883842869593076</v>
      </c>
    </row>
    <row r="32" spans="2:18" s="33" customFormat="1" ht="12">
      <c r="B32" s="484" t="s">
        <v>1302</v>
      </c>
      <c r="C32" s="27">
        <v>819.94339394000008</v>
      </c>
      <c r="D32" s="27"/>
      <c r="E32" s="323"/>
      <c r="F32" s="27">
        <v>167.16316711000002</v>
      </c>
      <c r="G32" s="27">
        <v>15.27033514</v>
      </c>
      <c r="H32" s="35">
        <v>13.123812413648004</v>
      </c>
      <c r="I32" s="35">
        <v>5.7381354941869995</v>
      </c>
      <c r="J32" s="35">
        <v>9.2493503322310016</v>
      </c>
      <c r="K32" s="27">
        <v>1.6815124193147644E-3</v>
      </c>
      <c r="L32" s="323"/>
      <c r="M32" s="27">
        <v>0</v>
      </c>
      <c r="N32" s="27">
        <v>689.28533550630016</v>
      </c>
      <c r="O32" s="27">
        <v>83.197417879999989</v>
      </c>
      <c r="P32" s="27">
        <v>1.41</v>
      </c>
      <c r="Q32" s="27">
        <v>46.050640553700006</v>
      </c>
      <c r="R32" s="35">
        <v>4.1585173095152959</v>
      </c>
    </row>
    <row r="33" spans="2:18" s="33" customFormat="1" ht="12">
      <c r="B33" s="484" t="s">
        <v>1303</v>
      </c>
      <c r="C33" s="27">
        <v>51.680964469999999</v>
      </c>
      <c r="D33" s="27"/>
      <c r="E33" s="323"/>
      <c r="F33" s="27">
        <v>7.0204371600000002</v>
      </c>
      <c r="G33" s="27">
        <v>1.36639003</v>
      </c>
      <c r="H33" s="35">
        <v>0.60940217137899999</v>
      </c>
      <c r="I33" s="35">
        <v>0.24444131974</v>
      </c>
      <c r="J33" s="35">
        <v>0.60940217137899999</v>
      </c>
      <c r="K33" s="27">
        <v>2.7163281366025354E-4</v>
      </c>
      <c r="L33" s="323"/>
      <c r="M33" s="27">
        <v>0</v>
      </c>
      <c r="N33" s="27">
        <v>45.184191420000005</v>
      </c>
      <c r="O33" s="27">
        <v>0</v>
      </c>
      <c r="P33" s="27">
        <v>0.83669566000000006</v>
      </c>
      <c r="Q33" s="27">
        <v>5.6600773899999997</v>
      </c>
      <c r="R33" s="35">
        <v>5.8081912093879522</v>
      </c>
    </row>
    <row r="34" spans="2:18" s="33" customFormat="1" ht="12">
      <c r="B34" s="484" t="s">
        <v>1304</v>
      </c>
      <c r="C34" s="27">
        <v>261.17752686</v>
      </c>
      <c r="D34" s="27"/>
      <c r="E34" s="323"/>
      <c r="F34" s="27">
        <v>17.91192474</v>
      </c>
      <c r="G34" s="27">
        <v>2.0071180800000001</v>
      </c>
      <c r="H34" s="35">
        <v>1.051136717456</v>
      </c>
      <c r="I34" s="35">
        <v>0</v>
      </c>
      <c r="J34" s="35">
        <v>1.051136717456</v>
      </c>
      <c r="K34" s="27">
        <v>5.1909996931849198E-4</v>
      </c>
      <c r="L34" s="323"/>
      <c r="M34" s="27">
        <v>0</v>
      </c>
      <c r="N34" s="27">
        <v>49.3983761</v>
      </c>
      <c r="O34" s="27">
        <v>209.02304753000001</v>
      </c>
      <c r="P34" s="27">
        <v>0</v>
      </c>
      <c r="Q34" s="27">
        <v>2.7561032299999999</v>
      </c>
      <c r="R34" s="35">
        <v>3.7725430172565213</v>
      </c>
    </row>
    <row r="35" spans="2:18" s="33" customFormat="1" ht="12">
      <c r="B35" s="484" t="s">
        <v>1305</v>
      </c>
      <c r="C35" s="27">
        <v>218.11313146000001</v>
      </c>
      <c r="D35" s="27"/>
      <c r="E35" s="323"/>
      <c r="F35" s="27">
        <v>17.186064289999997</v>
      </c>
      <c r="G35" s="27">
        <v>0.67685249999999997</v>
      </c>
      <c r="H35" s="35">
        <v>0.37024870141900001</v>
      </c>
      <c r="I35" s="35">
        <v>0.205393521419</v>
      </c>
      <c r="J35" s="35">
        <v>0.37024870141900001</v>
      </c>
      <c r="K35" s="27">
        <v>8.0194872961889159E-4</v>
      </c>
      <c r="L35" s="323"/>
      <c r="M35" s="27">
        <v>0</v>
      </c>
      <c r="N35" s="27">
        <v>159.37150897999999</v>
      </c>
      <c r="O35" s="27">
        <v>45.890662119999995</v>
      </c>
      <c r="P35" s="27">
        <v>0</v>
      </c>
      <c r="Q35" s="27">
        <v>12.85096036</v>
      </c>
      <c r="R35" s="35">
        <v>4.2731868881578965</v>
      </c>
    </row>
    <row r="36" spans="2:18" s="33" customFormat="1" ht="12">
      <c r="B36" s="484" t="s">
        <v>1306</v>
      </c>
      <c r="C36" s="27">
        <v>99.901825639999998</v>
      </c>
      <c r="D36" s="27"/>
      <c r="E36" s="323"/>
      <c r="F36" s="27">
        <v>2.4882510799999999</v>
      </c>
      <c r="G36" s="27">
        <v>2.2965269999999999E-2</v>
      </c>
      <c r="H36" s="35">
        <v>8.0835130067000008E-2</v>
      </c>
      <c r="I36" s="35">
        <v>0</v>
      </c>
      <c r="J36" s="35">
        <v>8.0835130067000008E-2</v>
      </c>
      <c r="K36" s="27">
        <v>5.5786721127367757E-4</v>
      </c>
      <c r="L36" s="323"/>
      <c r="M36" s="27">
        <v>0</v>
      </c>
      <c r="N36" s="27">
        <v>80.135545769999979</v>
      </c>
      <c r="O36" s="27">
        <v>13.278877720000001</v>
      </c>
      <c r="P36" s="27">
        <v>0.49647979999999997</v>
      </c>
      <c r="Q36" s="27">
        <v>5.9909223499999991</v>
      </c>
      <c r="R36" s="35">
        <v>4.3227463387155991</v>
      </c>
    </row>
    <row r="37" spans="2:18" s="33" customFormat="1" ht="12">
      <c r="B37" s="484" t="s">
        <v>1307</v>
      </c>
      <c r="C37" s="27">
        <v>305.43339785000001</v>
      </c>
      <c r="D37" s="27"/>
      <c r="E37" s="323"/>
      <c r="F37" s="27">
        <v>21.426490179999998</v>
      </c>
      <c r="G37" s="27">
        <v>1.67708444</v>
      </c>
      <c r="H37" s="35">
        <v>0.641182765534</v>
      </c>
      <c r="I37" s="35">
        <v>0.32397022358999999</v>
      </c>
      <c r="J37" s="35">
        <v>0.641182765534</v>
      </c>
      <c r="K37" s="27">
        <v>2.0361543032316751E-3</v>
      </c>
      <c r="L37" s="323"/>
      <c r="M37" s="27">
        <v>0</v>
      </c>
      <c r="N37" s="27">
        <v>264.30541037169996</v>
      </c>
      <c r="O37" s="27">
        <v>10.8639456483</v>
      </c>
      <c r="P37" s="27">
        <v>0</v>
      </c>
      <c r="Q37" s="27">
        <v>30.264041830000004</v>
      </c>
      <c r="R37" s="35">
        <v>5.2171300427010054</v>
      </c>
    </row>
    <row r="38" spans="2:18" s="33" customFormat="1" ht="12">
      <c r="B38" s="483" t="s">
        <v>1308</v>
      </c>
      <c r="C38" s="27">
        <v>2058.5393376500001</v>
      </c>
      <c r="D38" s="27"/>
      <c r="E38" s="323"/>
      <c r="F38" s="27">
        <v>27.380590640000001</v>
      </c>
      <c r="G38" s="27">
        <v>-0.47855512</v>
      </c>
      <c r="H38" s="35">
        <v>0.63510564999999986</v>
      </c>
      <c r="I38" s="35">
        <v>0</v>
      </c>
      <c r="J38" s="35">
        <v>0.63510564999999986</v>
      </c>
      <c r="K38" s="27">
        <v>1.085529184840139E-2</v>
      </c>
      <c r="L38" s="323"/>
      <c r="M38" s="27">
        <v>7.1195670000000001E-6</v>
      </c>
      <c r="N38" s="27">
        <v>726.06096995760004</v>
      </c>
      <c r="O38" s="27">
        <v>371.4191742045</v>
      </c>
      <c r="P38" s="27">
        <v>336.20973059840003</v>
      </c>
      <c r="Q38" s="27">
        <v>624.84946288949993</v>
      </c>
      <c r="R38" s="35">
        <v>14.803822465150052</v>
      </c>
    </row>
    <row r="39" spans="2:18" s="33" customFormat="1" ht="12.75" customHeight="1">
      <c r="B39" s="485" t="s">
        <v>1309</v>
      </c>
      <c r="C39" s="27">
        <v>652.99764479999999</v>
      </c>
      <c r="D39" s="27"/>
      <c r="E39" s="323"/>
      <c r="F39" s="27">
        <v>10.160093710000002</v>
      </c>
      <c r="G39" s="27">
        <v>-0.47855512</v>
      </c>
      <c r="H39" s="35">
        <v>0.63510564999999986</v>
      </c>
      <c r="I39" s="35">
        <v>0</v>
      </c>
      <c r="J39" s="35">
        <v>0.63510564999999986</v>
      </c>
      <c r="K39" s="27">
        <v>3.6192287156620604E-3</v>
      </c>
      <c r="L39" s="323"/>
      <c r="M39" s="27">
        <v>0</v>
      </c>
      <c r="N39" s="27">
        <v>269.27856430850005</v>
      </c>
      <c r="O39" s="27">
        <v>66.928049999999999</v>
      </c>
      <c r="P39" s="27">
        <v>140.4144527942</v>
      </c>
      <c r="Q39" s="27">
        <v>176.37657769729998</v>
      </c>
      <c r="R39" s="35">
        <v>14.792932884151796</v>
      </c>
    </row>
    <row r="40" spans="2:18" s="33" customFormat="1" ht="12.75" customHeight="1">
      <c r="B40" s="485" t="s">
        <v>1310</v>
      </c>
      <c r="C40" s="27">
        <v>396.46384445999996</v>
      </c>
      <c r="D40" s="27"/>
      <c r="E40" s="323"/>
      <c r="F40" s="27">
        <v>9.7078530900000004</v>
      </c>
      <c r="G40" s="27">
        <v>0</v>
      </c>
      <c r="H40" s="35">
        <v>0</v>
      </c>
      <c r="I40" s="35">
        <v>0</v>
      </c>
      <c r="J40" s="35">
        <v>0</v>
      </c>
      <c r="K40" s="27">
        <v>1.0020442053573161E-4</v>
      </c>
      <c r="L40" s="323"/>
      <c r="M40" s="27">
        <v>0</v>
      </c>
      <c r="N40" s="27">
        <v>89.837316481100018</v>
      </c>
      <c r="O40" s="27">
        <v>172.4424161188</v>
      </c>
      <c r="P40" s="27">
        <v>41.822009253899999</v>
      </c>
      <c r="Q40" s="27">
        <v>92.362102606199997</v>
      </c>
      <c r="R40" s="35">
        <v>9.3269806804717312</v>
      </c>
    </row>
    <row r="41" spans="2:18" s="33" customFormat="1" ht="12.75" customHeight="1">
      <c r="B41" s="485" t="s">
        <v>1311</v>
      </c>
      <c r="C41" s="27">
        <v>399.79171794000001</v>
      </c>
      <c r="D41" s="27"/>
      <c r="E41" s="323"/>
      <c r="F41" s="27">
        <v>0</v>
      </c>
      <c r="G41" s="27">
        <v>0</v>
      </c>
      <c r="H41" s="35">
        <v>0</v>
      </c>
      <c r="I41" s="35">
        <v>0</v>
      </c>
      <c r="J41" s="35">
        <v>0</v>
      </c>
      <c r="K41" s="27">
        <v>4.4733135209647249E-3</v>
      </c>
      <c r="L41" s="323"/>
      <c r="M41" s="27">
        <v>0</v>
      </c>
      <c r="N41" s="27">
        <v>199.80119839000002</v>
      </c>
      <c r="O41" s="27">
        <v>122.87859933</v>
      </c>
      <c r="P41" s="27">
        <v>22</v>
      </c>
      <c r="Q41" s="27">
        <v>55.111920220000002</v>
      </c>
      <c r="R41" s="35">
        <v>6.7997841695777197</v>
      </c>
    </row>
    <row r="42" spans="2:18" s="33" customFormat="1" ht="12.75" customHeight="1">
      <c r="B42" s="485" t="s">
        <v>1312</v>
      </c>
      <c r="C42" s="27">
        <v>609.28613045000009</v>
      </c>
      <c r="D42" s="27"/>
      <c r="E42" s="323"/>
      <c r="F42" s="27">
        <v>7.51264384</v>
      </c>
      <c r="G42" s="27">
        <v>0</v>
      </c>
      <c r="H42" s="35">
        <v>0</v>
      </c>
      <c r="I42" s="35">
        <v>0</v>
      </c>
      <c r="J42" s="35">
        <v>0</v>
      </c>
      <c r="K42" s="27">
        <v>2.6625451912388738E-3</v>
      </c>
      <c r="L42" s="323"/>
      <c r="M42" s="27">
        <v>7.1195670000000001E-6</v>
      </c>
      <c r="N42" s="27">
        <v>167.14389077800007</v>
      </c>
      <c r="O42" s="27">
        <v>9.1701087556999994</v>
      </c>
      <c r="P42" s="27">
        <v>131.97326855029999</v>
      </c>
      <c r="Q42" s="27">
        <v>300.99886236599997</v>
      </c>
      <c r="R42" s="35">
        <v>23.631249468731312</v>
      </c>
    </row>
    <row r="43" spans="2:18" s="33" customFormat="1" ht="12.75" customHeight="1">
      <c r="B43" s="483" t="s">
        <v>1313</v>
      </c>
      <c r="C43" s="27">
        <v>648.47213052999996</v>
      </c>
      <c r="D43" s="27"/>
      <c r="E43" s="323"/>
      <c r="F43" s="27">
        <v>2.30226365</v>
      </c>
      <c r="G43" s="27">
        <v>1.8782910500000001</v>
      </c>
      <c r="H43" s="35">
        <v>3.9366588531280002</v>
      </c>
      <c r="I43" s="35">
        <v>0</v>
      </c>
      <c r="J43" s="35">
        <v>3.9366588531280002</v>
      </c>
      <c r="K43" s="27">
        <v>1.3453294647814713E-2</v>
      </c>
      <c r="L43" s="323"/>
      <c r="M43" s="27">
        <v>8.981747000000001E-6</v>
      </c>
      <c r="N43" s="27">
        <v>283.95713670649997</v>
      </c>
      <c r="O43" s="27">
        <v>107.3255725516</v>
      </c>
      <c r="P43" s="27">
        <v>178.08992623279997</v>
      </c>
      <c r="Q43" s="27">
        <v>79.099495039099978</v>
      </c>
      <c r="R43" s="35">
        <v>11.353782385181463</v>
      </c>
    </row>
    <row r="44" spans="2:18" s="33" customFormat="1" ht="12.75" customHeight="1">
      <c r="B44" s="483" t="s">
        <v>1314</v>
      </c>
      <c r="C44" s="27">
        <v>3260.8127304499999</v>
      </c>
      <c r="D44" s="27"/>
      <c r="E44" s="323"/>
      <c r="F44" s="27">
        <v>459.17289947</v>
      </c>
      <c r="G44" s="27">
        <v>22.33925275</v>
      </c>
      <c r="H44" s="35">
        <v>82.820077165579008</v>
      </c>
      <c r="I44" s="35">
        <v>16.220190020761002</v>
      </c>
      <c r="J44" s="35">
        <v>81.036079022360013</v>
      </c>
      <c r="K44" s="27">
        <v>9.742917511125801E-2</v>
      </c>
      <c r="L44" s="323"/>
      <c r="M44" s="27">
        <v>3.4388400000000004E-7</v>
      </c>
      <c r="N44" s="27">
        <v>2010.8204570083012</v>
      </c>
      <c r="O44" s="27">
        <v>309.09183111000004</v>
      </c>
      <c r="P44" s="27">
        <v>15.867497429999998</v>
      </c>
      <c r="Q44" s="27">
        <v>925.03294490170038</v>
      </c>
      <c r="R44" s="35">
        <v>10.139824356648404</v>
      </c>
    </row>
    <row r="45" spans="2:18" s="33" customFormat="1" ht="12.75" customHeight="1">
      <c r="B45" s="485" t="s">
        <v>1315</v>
      </c>
      <c r="C45" s="27">
        <v>1676.9528113199999</v>
      </c>
      <c r="D45" s="27"/>
      <c r="E45" s="323"/>
      <c r="F45" s="27">
        <v>129.17846452000001</v>
      </c>
      <c r="G45" s="27">
        <v>8.3547620800000004</v>
      </c>
      <c r="H45" s="35">
        <v>17.248903439759001</v>
      </c>
      <c r="I45" s="35">
        <v>10.931732569646002</v>
      </c>
      <c r="J45" s="35">
        <v>17.248544076248002</v>
      </c>
      <c r="K45" s="27">
        <v>3.9450203679534647E-2</v>
      </c>
      <c r="L45" s="323"/>
      <c r="M45" s="27">
        <v>0</v>
      </c>
      <c r="N45" s="27">
        <v>976.46175267000024</v>
      </c>
      <c r="O45" s="27">
        <v>36.585882190000007</v>
      </c>
      <c r="P45" s="27">
        <v>4.0225534199999995</v>
      </c>
      <c r="Q45" s="27">
        <v>659.88262304000011</v>
      </c>
      <c r="R45" s="35">
        <v>13.203949913811076</v>
      </c>
    </row>
    <row r="46" spans="2:18" s="33" customFormat="1" ht="12.75" customHeight="1">
      <c r="B46" s="485" t="s">
        <v>1316</v>
      </c>
      <c r="C46" s="27">
        <v>387.49474269000001</v>
      </c>
      <c r="D46" s="27"/>
      <c r="E46" s="323"/>
      <c r="F46" s="27">
        <v>25.47144329</v>
      </c>
      <c r="G46" s="27">
        <v>0.46089575999999999</v>
      </c>
      <c r="H46" s="35">
        <v>0.115253136954</v>
      </c>
      <c r="I46" s="35">
        <v>0</v>
      </c>
      <c r="J46" s="35">
        <v>0.115253136954</v>
      </c>
      <c r="K46" s="27">
        <v>1.3440652807072295E-2</v>
      </c>
      <c r="L46" s="323"/>
      <c r="M46" s="27">
        <v>0</v>
      </c>
      <c r="N46" s="27">
        <v>303.94660012000008</v>
      </c>
      <c r="O46" s="27">
        <v>39.939059749999991</v>
      </c>
      <c r="P46" s="27">
        <v>0</v>
      </c>
      <c r="Q46" s="27">
        <v>43.609082819999998</v>
      </c>
      <c r="R46" s="35">
        <v>5.5392950195073949</v>
      </c>
    </row>
    <row r="47" spans="2:18" s="33" customFormat="1" ht="12.75" customHeight="1">
      <c r="B47" s="485" t="s">
        <v>1317</v>
      </c>
      <c r="C47" s="27">
        <v>1196.3651764400001</v>
      </c>
      <c r="D47" s="27"/>
      <c r="E47" s="323"/>
      <c r="F47" s="27">
        <v>304.52299166</v>
      </c>
      <c r="G47" s="27">
        <v>13.52359491</v>
      </c>
      <c r="H47" s="35">
        <v>65.455920588866007</v>
      </c>
      <c r="I47" s="35">
        <v>5.2884574511149989</v>
      </c>
      <c r="J47" s="35">
        <v>63.672281809158015</v>
      </c>
      <c r="K47" s="27">
        <v>4.453831862465106E-2</v>
      </c>
      <c r="L47" s="323"/>
      <c r="M47" s="27">
        <v>3.4388400000000004E-7</v>
      </c>
      <c r="N47" s="27">
        <v>730.4121042183009</v>
      </c>
      <c r="O47" s="27">
        <v>232.56688917000002</v>
      </c>
      <c r="P47" s="27">
        <v>11.844944009999999</v>
      </c>
      <c r="Q47" s="27">
        <v>221.54123904170024</v>
      </c>
      <c r="R47" s="35">
        <v>7.3349006580385163</v>
      </c>
    </row>
    <row r="48" spans="2:18" s="33" customFormat="1" ht="12.75" customHeight="1">
      <c r="B48" s="483" t="s">
        <v>1318</v>
      </c>
      <c r="C48" s="27">
        <v>15809.743893159999</v>
      </c>
      <c r="D48" s="27"/>
      <c r="E48" s="323"/>
      <c r="F48" s="27">
        <v>1172.97084578</v>
      </c>
      <c r="G48" s="27">
        <v>195.06308250000001</v>
      </c>
      <c r="H48" s="35">
        <v>264.81923103200296</v>
      </c>
      <c r="I48" s="35">
        <v>49.894825280478997</v>
      </c>
      <c r="J48" s="35">
        <v>251.73342007004896</v>
      </c>
      <c r="K48" s="27">
        <v>3.2531582722117938E-2</v>
      </c>
      <c r="L48" s="323"/>
      <c r="M48" s="27">
        <v>0</v>
      </c>
      <c r="N48" s="27">
        <v>12375.055282657571</v>
      </c>
      <c r="O48" s="27">
        <v>1000.6022873757004</v>
      </c>
      <c r="P48" s="27">
        <v>37.031411920000004</v>
      </c>
      <c r="Q48" s="27">
        <v>2397.0549112066997</v>
      </c>
      <c r="R48" s="35">
        <v>6.6122454271521534</v>
      </c>
    </row>
    <row r="49" spans="2:18" s="33" customFormat="1" ht="12.75" customHeight="1">
      <c r="B49" s="483" t="s">
        <v>1319</v>
      </c>
      <c r="C49" s="27">
        <v>2560.3551039700001</v>
      </c>
      <c r="D49" s="27"/>
      <c r="E49" s="323"/>
      <c r="F49" s="27">
        <v>132.88580994999998</v>
      </c>
      <c r="G49" s="27">
        <v>21.467812550000001</v>
      </c>
      <c r="H49" s="35">
        <v>14.490555873065</v>
      </c>
      <c r="I49" s="35">
        <v>6.8370968282420002</v>
      </c>
      <c r="J49" s="35">
        <v>14.490555873065</v>
      </c>
      <c r="K49" s="27">
        <v>0.15105608491785485</v>
      </c>
      <c r="L49" s="323"/>
      <c r="M49" s="27">
        <v>1.0020839999999999E-6</v>
      </c>
      <c r="N49" s="27">
        <v>1277.7692510967001</v>
      </c>
      <c r="O49" s="27">
        <v>830.3878493144</v>
      </c>
      <c r="P49" s="27">
        <v>18.205475300000003</v>
      </c>
      <c r="Q49" s="27">
        <v>433.99252825889994</v>
      </c>
      <c r="R49" s="35">
        <v>7.031568685310984</v>
      </c>
    </row>
    <row r="50" spans="2:18" s="33" customFormat="1" ht="12.75" customHeight="1">
      <c r="B50" s="485" t="s">
        <v>1320</v>
      </c>
      <c r="C50" s="27">
        <v>989.39786815999992</v>
      </c>
      <c r="D50" s="27"/>
      <c r="E50" s="323"/>
      <c r="F50" s="27">
        <v>109.83794837000001</v>
      </c>
      <c r="G50" s="27">
        <v>20.74173781</v>
      </c>
      <c r="H50" s="35">
        <v>13.477138898364002</v>
      </c>
      <c r="I50" s="35">
        <v>6.553008933448</v>
      </c>
      <c r="J50" s="35">
        <v>13.477138898364002</v>
      </c>
      <c r="K50" s="27">
        <v>0.12575847767726553</v>
      </c>
      <c r="L50" s="323"/>
      <c r="M50" s="27">
        <v>0</v>
      </c>
      <c r="N50" s="27">
        <v>732.56922075000011</v>
      </c>
      <c r="O50" s="27">
        <v>134.26108728999995</v>
      </c>
      <c r="P50" s="27">
        <v>4.3549952200000011</v>
      </c>
      <c r="Q50" s="27">
        <v>118.21256490000002</v>
      </c>
      <c r="R50" s="35">
        <v>5.7625839906119927</v>
      </c>
    </row>
    <row r="51" spans="2:18" s="33" customFormat="1" ht="12.75" customHeight="1">
      <c r="B51" s="485" t="s">
        <v>1321</v>
      </c>
      <c r="C51" s="27">
        <v>480.81965101999998</v>
      </c>
      <c r="D51" s="27"/>
      <c r="E51" s="323"/>
      <c r="F51" s="27">
        <v>3.8519999999999998E-4</v>
      </c>
      <c r="G51" s="27">
        <v>0</v>
      </c>
      <c r="H51" s="35">
        <v>0</v>
      </c>
      <c r="I51" s="35">
        <v>0</v>
      </c>
      <c r="J51" s="35">
        <v>0</v>
      </c>
      <c r="K51" s="27">
        <v>6.0644949085829096E-3</v>
      </c>
      <c r="L51" s="323"/>
      <c r="M51" s="27">
        <v>0</v>
      </c>
      <c r="N51" s="27">
        <v>1.5532902999999763</v>
      </c>
      <c r="O51" s="27">
        <v>479.22864593000003</v>
      </c>
      <c r="P51" s="27">
        <v>0</v>
      </c>
      <c r="Q51" s="27">
        <v>3.7714789999999998E-2</v>
      </c>
      <c r="R51" s="35">
        <v>3.7490088002441926</v>
      </c>
    </row>
    <row r="52" spans="2:18" s="33" customFormat="1" ht="12.75" customHeight="1">
      <c r="B52" s="485" t="s">
        <v>1322</v>
      </c>
      <c r="C52" s="27">
        <v>253.83025309000001</v>
      </c>
      <c r="D52" s="27"/>
      <c r="E52" s="323"/>
      <c r="F52" s="27">
        <v>0</v>
      </c>
      <c r="G52" s="27">
        <v>0</v>
      </c>
      <c r="H52" s="35">
        <v>0.52658596999999996</v>
      </c>
      <c r="I52" s="35">
        <v>0</v>
      </c>
      <c r="J52" s="35">
        <v>0.52658596999999996</v>
      </c>
      <c r="K52" s="27">
        <v>1.6545665731648607E-2</v>
      </c>
      <c r="L52" s="323"/>
      <c r="M52" s="27">
        <v>1.0020839999999999E-6</v>
      </c>
      <c r="N52" s="27">
        <v>214.83755721</v>
      </c>
      <c r="O52" s="27">
        <v>36.25</v>
      </c>
      <c r="P52" s="27">
        <v>0</v>
      </c>
      <c r="Q52" s="27">
        <v>2.7426958799999999</v>
      </c>
      <c r="R52" s="35">
        <v>3.072424820135832</v>
      </c>
    </row>
    <row r="53" spans="2:18" s="33" customFormat="1" ht="12.75" customHeight="1">
      <c r="B53" s="485" t="s">
        <v>1323</v>
      </c>
      <c r="C53" s="27">
        <v>766.51430252</v>
      </c>
      <c r="D53" s="27"/>
      <c r="E53" s="323"/>
      <c r="F53" s="27">
        <v>22.801926039999998</v>
      </c>
      <c r="G53" s="27">
        <v>0.64284748999999997</v>
      </c>
      <c r="H53" s="35">
        <v>0.33534304717300001</v>
      </c>
      <c r="I53" s="35">
        <v>0.28408789479400004</v>
      </c>
      <c r="J53" s="35">
        <v>0.33534304717300001</v>
      </c>
      <c r="K53" s="27">
        <v>1.7775994701617101E-3</v>
      </c>
      <c r="L53" s="323"/>
      <c r="M53" s="27">
        <v>0</v>
      </c>
      <c r="N53" s="27">
        <v>262.64917324670012</v>
      </c>
      <c r="O53" s="27">
        <v>180.6481160944</v>
      </c>
      <c r="P53" s="27">
        <v>13.850480080000001</v>
      </c>
      <c r="Q53" s="27">
        <v>309.36653309889994</v>
      </c>
      <c r="R53" s="35">
        <v>12.321964954236865</v>
      </c>
    </row>
    <row r="54" spans="2:18" s="33" customFormat="1" ht="12.75" customHeight="1">
      <c r="B54" s="485" t="s">
        <v>1324</v>
      </c>
      <c r="C54" s="27">
        <v>69.793029180000005</v>
      </c>
      <c r="D54" s="27"/>
      <c r="E54" s="323"/>
      <c r="F54" s="27">
        <v>0.24555034000000001</v>
      </c>
      <c r="G54" s="27">
        <v>8.3227250000000003E-2</v>
      </c>
      <c r="H54" s="35">
        <v>0.15148795752800001</v>
      </c>
      <c r="I54" s="35">
        <v>0</v>
      </c>
      <c r="J54" s="35">
        <v>0.15148795752800001</v>
      </c>
      <c r="K54" s="27">
        <v>9.0984713019609206E-4</v>
      </c>
      <c r="L54" s="323"/>
      <c r="M54" s="27">
        <v>0</v>
      </c>
      <c r="N54" s="27">
        <v>66.160009590000001</v>
      </c>
      <c r="O54" s="27">
        <v>0</v>
      </c>
      <c r="P54" s="27">
        <v>0</v>
      </c>
      <c r="Q54" s="27">
        <v>3.63301959</v>
      </c>
      <c r="R54" s="35">
        <v>3.9314902204249051</v>
      </c>
    </row>
    <row r="55" spans="2:18" s="33" customFormat="1" ht="12.75" customHeight="1">
      <c r="B55" s="486" t="s">
        <v>1325</v>
      </c>
      <c r="C55" s="27">
        <v>275.71312432000002</v>
      </c>
      <c r="D55" s="27"/>
      <c r="E55" s="323"/>
      <c r="F55" s="27">
        <v>26.402938649999999</v>
      </c>
      <c r="G55" s="27">
        <v>34.201412850000004</v>
      </c>
      <c r="H55" s="35">
        <v>53.699233276946011</v>
      </c>
      <c r="I55" s="35">
        <v>4.0873278750000004E-3</v>
      </c>
      <c r="J55" s="35">
        <v>53.695145949071005</v>
      </c>
      <c r="K55" s="27">
        <v>1.9832314789086985E-3</v>
      </c>
      <c r="L55" s="323"/>
      <c r="M55" s="27">
        <v>0</v>
      </c>
      <c r="N55" s="27">
        <v>199.89607612999995</v>
      </c>
      <c r="O55" s="27">
        <v>15.119881549999999</v>
      </c>
      <c r="P55" s="27">
        <v>4.1450301899999999</v>
      </c>
      <c r="Q55" s="27">
        <v>56.552136449999999</v>
      </c>
      <c r="R55" s="35">
        <v>8.2733809908633287</v>
      </c>
    </row>
    <row r="56" spans="2:18" s="33" customFormat="1" ht="12.75" customHeight="1">
      <c r="B56" s="483" t="s">
        <v>1326</v>
      </c>
      <c r="C56" s="27">
        <v>6384.0834145500003</v>
      </c>
      <c r="D56" s="27"/>
      <c r="E56" s="323"/>
      <c r="F56" s="27">
        <v>458.04791532000002</v>
      </c>
      <c r="G56" s="27">
        <v>93.949867730000008</v>
      </c>
      <c r="H56" s="35">
        <v>51.239429265764002</v>
      </c>
      <c r="I56" s="35">
        <v>14.751004248150002</v>
      </c>
      <c r="J56" s="35">
        <v>49.685407545643002</v>
      </c>
      <c r="K56" s="27">
        <v>9.1378153183358088E-4</v>
      </c>
      <c r="L56" s="323"/>
      <c r="M56" s="27">
        <v>5.0999999999999998E-11</v>
      </c>
      <c r="N56" s="27">
        <v>4281.1435494396965</v>
      </c>
      <c r="O56" s="27">
        <v>502.7880939106999</v>
      </c>
      <c r="P56" s="27">
        <v>371.68603268999988</v>
      </c>
      <c r="Q56" s="27">
        <v>1228.4657385096</v>
      </c>
      <c r="R56" s="35">
        <v>8.7339082571300537</v>
      </c>
    </row>
    <row r="57" spans="2:18" s="33" customFormat="1" ht="21" customHeight="1">
      <c r="B57" s="487" t="s">
        <v>1327</v>
      </c>
      <c r="C57" s="27"/>
      <c r="D57" s="27"/>
      <c r="E57" s="323"/>
      <c r="F57" s="27"/>
      <c r="G57" s="27"/>
      <c r="H57" s="35"/>
      <c r="I57" s="35"/>
      <c r="J57" s="35"/>
      <c r="K57" s="27"/>
      <c r="L57" s="323"/>
      <c r="M57" s="27"/>
      <c r="N57" s="27"/>
      <c r="O57" s="27"/>
      <c r="P57" s="27"/>
      <c r="Q57" s="27"/>
      <c r="R57" s="35"/>
    </row>
    <row r="58" spans="2:18" s="33" customFormat="1" ht="12">
      <c r="B58" s="486" t="s">
        <v>1328</v>
      </c>
      <c r="C58" s="27">
        <v>7042.7713089499994</v>
      </c>
      <c r="D58" s="27"/>
      <c r="E58" s="323"/>
      <c r="F58" s="27">
        <v>554.03424035</v>
      </c>
      <c r="G58" s="27">
        <v>85.323169579999998</v>
      </c>
      <c r="H58" s="35">
        <v>53.166403039113</v>
      </c>
      <c r="I58" s="35">
        <v>16.762750692338003</v>
      </c>
      <c r="J58" s="35">
        <v>51.354517352962013</v>
      </c>
      <c r="K58" s="27">
        <v>7.6412848460701843E-2</v>
      </c>
      <c r="L58" s="323"/>
      <c r="M58" s="27">
        <v>0</v>
      </c>
      <c r="N58" s="27">
        <v>3934.5988459725991</v>
      </c>
      <c r="O58" s="27">
        <v>646.94703711000011</v>
      </c>
      <c r="P58" s="27">
        <v>14.308443930000003</v>
      </c>
      <c r="Q58" s="27">
        <v>2446.9169819374024</v>
      </c>
      <c r="R58" s="35">
        <v>11.505670333752663</v>
      </c>
    </row>
    <row r="59" spans="2:18" s="33" customFormat="1" ht="12">
      <c r="B59" s="488" t="s">
        <v>1329</v>
      </c>
      <c r="C59" s="27">
        <v>10847.80594387</v>
      </c>
      <c r="D59" s="27"/>
      <c r="E59" s="323"/>
      <c r="F59" s="27">
        <v>821.67149849999998</v>
      </c>
      <c r="G59" s="27">
        <v>105.03596501999999</v>
      </c>
      <c r="H59" s="35">
        <v>80.855436843765006</v>
      </c>
      <c r="I59" s="35">
        <v>14.562790013131004</v>
      </c>
      <c r="J59" s="35">
        <v>79.579121329593022</v>
      </c>
      <c r="K59" s="27">
        <v>5.428918001337503E-2</v>
      </c>
      <c r="L59" s="323"/>
      <c r="M59" s="27">
        <v>1.669872E-6</v>
      </c>
      <c r="N59" s="27">
        <v>6040.6124601518031</v>
      </c>
      <c r="O59" s="27">
        <v>1200.9916047856998</v>
      </c>
      <c r="P59" s="27">
        <v>293.34691263039997</v>
      </c>
      <c r="Q59" s="27">
        <v>3312.8549663021045</v>
      </c>
      <c r="R59" s="35">
        <v>10.879618725363862</v>
      </c>
    </row>
    <row r="60" spans="2:18" s="33" customFormat="1" thickBot="1">
      <c r="B60" s="489" t="s">
        <v>1330</v>
      </c>
      <c r="C60" s="31">
        <v>59806.34816062</v>
      </c>
      <c r="D60" s="380"/>
      <c r="E60" s="474"/>
      <c r="F60" s="31">
        <v>5403.4969622399994</v>
      </c>
      <c r="G60" s="31">
        <v>990.57056419000003</v>
      </c>
      <c r="H60" s="31">
        <v>935.35163236150595</v>
      </c>
      <c r="I60" s="31">
        <v>290.75360878072598</v>
      </c>
      <c r="J60" s="31">
        <v>898.63726360065493</v>
      </c>
      <c r="K60" s="31">
        <v>0.60550276266282355</v>
      </c>
      <c r="L60" s="474"/>
      <c r="M60" s="31">
        <v>2.7483315000000003E-5</v>
      </c>
      <c r="N60" s="31">
        <v>37633.477067463973</v>
      </c>
      <c r="O60" s="31">
        <v>7254.5172237672014</v>
      </c>
      <c r="P60" s="31">
        <v>1444.3900410515998</v>
      </c>
      <c r="Q60" s="31">
        <v>13473.963828337208</v>
      </c>
      <c r="R60" s="523">
        <v>8.8729122976915153</v>
      </c>
    </row>
    <row r="61" spans="2:18" s="33" customFormat="1" ht="12"/>
    <row r="62" spans="2:18" s="33" customFormat="1" ht="12"/>
    <row r="63" spans="2:18" s="33" customFormat="1" ht="12">
      <c r="B63" s="561" t="s">
        <v>1373</v>
      </c>
      <c r="C63" s="561"/>
      <c r="D63" s="561"/>
      <c r="E63" s="490"/>
      <c r="F63" s="490"/>
      <c r="G63" s="490"/>
    </row>
    <row r="64" spans="2:18">
      <c r="B64" s="490"/>
      <c r="C64" s="261"/>
      <c r="D64" s="261"/>
      <c r="E64" s="261"/>
      <c r="F64" s="261"/>
      <c r="G64" s="261"/>
      <c r="H64" s="261"/>
      <c r="I64" s="261"/>
      <c r="J64" s="261"/>
      <c r="K64" s="261"/>
      <c r="L64" s="261"/>
      <c r="M64" s="261"/>
      <c r="N64" s="261"/>
      <c r="O64" s="261"/>
      <c r="P64" s="261"/>
      <c r="Q64" s="261"/>
      <c r="R64" s="261"/>
    </row>
    <row r="65" spans="2:18" ht="27" customHeight="1">
      <c r="B65" s="561" t="s">
        <v>1460</v>
      </c>
      <c r="C65" s="561"/>
      <c r="D65" s="561"/>
      <c r="E65" s="261"/>
      <c r="F65" s="261"/>
      <c r="G65" s="261"/>
      <c r="H65" s="261"/>
      <c r="I65" s="261"/>
      <c r="J65" s="261"/>
      <c r="K65" s="261"/>
      <c r="L65" s="261"/>
      <c r="M65" s="261"/>
      <c r="N65" s="261"/>
      <c r="O65" s="261"/>
      <c r="P65" s="261"/>
      <c r="Q65" s="261"/>
      <c r="R65" s="261"/>
    </row>
    <row r="66" spans="2:18">
      <c r="B66" s="504"/>
      <c r="C66" s="261"/>
      <c r="D66" s="261"/>
      <c r="E66" s="261"/>
      <c r="F66" s="261"/>
      <c r="G66" s="261"/>
      <c r="H66" s="261"/>
      <c r="I66" s="261"/>
      <c r="J66" s="261"/>
      <c r="K66" s="261"/>
      <c r="L66" s="261"/>
      <c r="M66" s="261"/>
      <c r="N66" s="261"/>
      <c r="O66" s="261"/>
      <c r="P66" s="261"/>
      <c r="Q66" s="261"/>
      <c r="R66" s="261"/>
    </row>
    <row r="67" spans="2:18" ht="39" customHeight="1">
      <c r="B67" s="561" t="s">
        <v>1461</v>
      </c>
      <c r="C67" s="561"/>
      <c r="D67" s="561"/>
      <c r="E67" s="261"/>
      <c r="F67" s="261"/>
      <c r="G67" s="261"/>
      <c r="H67" s="261"/>
      <c r="I67" s="261"/>
      <c r="J67" s="261"/>
      <c r="K67" s="261"/>
      <c r="L67" s="261"/>
      <c r="M67" s="261"/>
      <c r="N67" s="261"/>
      <c r="O67" s="261"/>
      <c r="P67" s="261"/>
      <c r="Q67" s="261"/>
      <c r="R67" s="261"/>
    </row>
    <row r="68" spans="2:18">
      <c r="B68" s="504"/>
      <c r="C68" s="261"/>
      <c r="D68" s="261"/>
      <c r="E68" s="261"/>
      <c r="F68" s="261"/>
      <c r="G68" s="261"/>
      <c r="H68" s="261"/>
      <c r="I68" s="261"/>
      <c r="J68" s="261"/>
      <c r="K68" s="261"/>
      <c r="L68" s="261"/>
      <c r="M68" s="261"/>
      <c r="N68" s="261"/>
      <c r="O68" s="261"/>
      <c r="P68" s="261"/>
      <c r="Q68" s="261"/>
      <c r="R68" s="261"/>
    </row>
    <row r="69" spans="2:18" ht="62.25" customHeight="1">
      <c r="B69" s="561" t="s">
        <v>1462</v>
      </c>
      <c r="C69" s="561"/>
      <c r="D69" s="561"/>
      <c r="E69" s="261"/>
      <c r="F69" s="261"/>
      <c r="G69" s="261"/>
      <c r="H69" s="261"/>
      <c r="I69" s="261"/>
      <c r="J69" s="261"/>
      <c r="K69" s="261"/>
      <c r="L69" s="261"/>
      <c r="M69" s="261"/>
      <c r="N69" s="261"/>
      <c r="O69" s="261"/>
      <c r="P69" s="261"/>
      <c r="Q69" s="261"/>
      <c r="R69" s="261"/>
    </row>
    <row r="70" spans="2:18">
      <c r="B70" s="490"/>
      <c r="C70" s="261"/>
      <c r="D70" s="261"/>
      <c r="E70" s="261"/>
      <c r="F70" s="261"/>
      <c r="G70" s="261"/>
      <c r="H70" s="261"/>
      <c r="I70" s="261"/>
      <c r="J70" s="261"/>
      <c r="K70" s="261"/>
      <c r="L70" s="261"/>
      <c r="M70" s="261"/>
      <c r="N70" s="261"/>
      <c r="O70" s="261"/>
      <c r="P70" s="261"/>
      <c r="Q70" s="261"/>
      <c r="R70" s="261"/>
    </row>
    <row r="71" spans="2:18">
      <c r="B71" s="490"/>
      <c r="C71" s="261"/>
      <c r="D71" s="261"/>
      <c r="E71" s="261"/>
      <c r="F71" s="261"/>
      <c r="G71" s="261"/>
      <c r="H71" s="261"/>
      <c r="I71" s="261"/>
      <c r="J71" s="261"/>
      <c r="K71" s="261"/>
      <c r="L71" s="261"/>
      <c r="M71" s="261"/>
      <c r="N71" s="261"/>
      <c r="O71" s="261"/>
      <c r="P71" s="261"/>
      <c r="Q71" s="261"/>
      <c r="R71" s="261"/>
    </row>
    <row r="72" spans="2:18">
      <c r="B72" s="490"/>
      <c r="C72" s="261"/>
      <c r="D72" s="261"/>
      <c r="E72" s="261"/>
      <c r="F72" s="261"/>
      <c r="G72" s="261"/>
      <c r="H72" s="261"/>
      <c r="I72" s="261"/>
      <c r="J72" s="261"/>
      <c r="K72" s="261"/>
      <c r="L72" s="261"/>
      <c r="M72" s="261"/>
      <c r="N72" s="261"/>
      <c r="O72" s="261"/>
      <c r="P72" s="261"/>
      <c r="Q72" s="261"/>
      <c r="R72" s="261"/>
    </row>
    <row r="73" spans="2:18">
      <c r="B73" s="490"/>
    </row>
    <row r="74" spans="2:18">
      <c r="B74" s="490"/>
    </row>
    <row r="75" spans="2:18">
      <c r="B75" s="490"/>
    </row>
    <row r="76" spans="2:18">
      <c r="B76" s="490"/>
    </row>
    <row r="77" spans="2:18">
      <c r="B77" s="490"/>
    </row>
    <row r="78" spans="2:18">
      <c r="B78" s="490"/>
    </row>
    <row r="79" spans="2:18">
      <c r="B79" s="490"/>
    </row>
    <row r="80" spans="2:18">
      <c r="B80" s="490"/>
    </row>
    <row r="81" spans="2:2">
      <c r="B81" s="490"/>
    </row>
  </sheetData>
  <mergeCells count="14">
    <mergeCell ref="B2:I2"/>
    <mergeCell ref="M3:M4"/>
    <mergeCell ref="N3:N4"/>
    <mergeCell ref="O3:O4"/>
    <mergeCell ref="P3:P4"/>
    <mergeCell ref="B63:D63"/>
    <mergeCell ref="B65:D65"/>
    <mergeCell ref="B67:D67"/>
    <mergeCell ref="B69:D69"/>
    <mergeCell ref="R3:R4"/>
    <mergeCell ref="K3:L3"/>
    <mergeCell ref="C3:G3"/>
    <mergeCell ref="H3:J3"/>
    <mergeCell ref="Q3:Q4"/>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68E49-9A59-49CC-B448-37DF8F419B15}">
  <dimension ref="A1:U64"/>
  <sheetViews>
    <sheetView workbookViewId="0">
      <selection activeCell="B3" sqref="B3:R18"/>
    </sheetView>
  </sheetViews>
  <sheetFormatPr defaultColWidth="9.140625" defaultRowHeight="12.75"/>
  <cols>
    <col min="1" max="1" width="3.7109375" style="1" customWidth="1"/>
    <col min="2" max="2" width="67.42578125" style="1" customWidth="1"/>
    <col min="3" max="3" width="13.7109375" style="1" customWidth="1"/>
    <col min="4" max="9" width="10.5703125" style="1" customWidth="1"/>
    <col min="10" max="16" width="9.42578125" style="1" customWidth="1"/>
    <col min="17" max="17" width="13.28515625" style="1" customWidth="1"/>
    <col min="18" max="18" width="22.7109375" style="1" customWidth="1"/>
    <col min="19" max="16384" width="9.140625" style="1"/>
  </cols>
  <sheetData>
    <row r="1" spans="1:20" ht="21" customHeight="1">
      <c r="A1" s="318"/>
    </row>
    <row r="2" spans="1:20" ht="48" customHeight="1">
      <c r="B2" s="560" t="s">
        <v>1336</v>
      </c>
      <c r="C2" s="560"/>
      <c r="D2" s="560"/>
      <c r="E2" s="560"/>
      <c r="F2" s="560"/>
      <c r="G2" s="560"/>
      <c r="H2" s="560"/>
      <c r="I2" s="560"/>
      <c r="J2" s="560"/>
      <c r="K2" s="560"/>
      <c r="L2" s="560"/>
      <c r="M2" s="560"/>
    </row>
    <row r="3" spans="1:20" s="33" customFormat="1" ht="12">
      <c r="A3" s="187"/>
      <c r="B3" s="491"/>
      <c r="C3" s="575" t="s">
        <v>1338</v>
      </c>
      <c r="D3" s="576"/>
      <c r="E3" s="576"/>
      <c r="F3" s="576"/>
      <c r="G3" s="576"/>
      <c r="H3" s="576"/>
      <c r="I3" s="576"/>
      <c r="J3" s="576"/>
      <c r="K3" s="576"/>
      <c r="L3" s="576"/>
      <c r="M3" s="576"/>
      <c r="N3" s="576"/>
      <c r="O3" s="576"/>
      <c r="P3" s="576"/>
      <c r="Q3" s="576"/>
      <c r="R3" s="576"/>
    </row>
    <row r="4" spans="1:20" s="33" customFormat="1" ht="12.75" customHeight="1">
      <c r="A4" s="187"/>
      <c r="B4" s="491" t="s">
        <v>1259</v>
      </c>
      <c r="C4" s="549"/>
      <c r="D4" s="580" t="s">
        <v>1339</v>
      </c>
      <c r="E4" s="581"/>
      <c r="F4" s="581"/>
      <c r="G4" s="581"/>
      <c r="H4" s="581"/>
      <c r="I4" s="581"/>
      <c r="J4" s="580" t="s">
        <v>1352</v>
      </c>
      <c r="K4" s="581"/>
      <c r="L4" s="581"/>
      <c r="M4" s="581"/>
      <c r="N4" s="581"/>
      <c r="O4" s="581"/>
      <c r="P4" s="581"/>
      <c r="Q4" s="582" t="s">
        <v>1353</v>
      </c>
      <c r="R4" s="583"/>
    </row>
    <row r="5" spans="1:20" s="33" customFormat="1" ht="48">
      <c r="B5" s="491" t="s">
        <v>1337</v>
      </c>
      <c r="C5" s="466"/>
      <c r="D5" s="552" t="s">
        <v>1340</v>
      </c>
      <c r="E5" s="552" t="s">
        <v>1341</v>
      </c>
      <c r="F5" s="552" t="s">
        <v>1342</v>
      </c>
      <c r="G5" s="552" t="s">
        <v>1343</v>
      </c>
      <c r="H5" s="552" t="s">
        <v>1344</v>
      </c>
      <c r="I5" s="552" t="s">
        <v>1345</v>
      </c>
      <c r="J5" s="552" t="s">
        <v>1355</v>
      </c>
      <c r="K5" s="552" t="s">
        <v>1356</v>
      </c>
      <c r="L5" s="552" t="s">
        <v>1357</v>
      </c>
      <c r="M5" s="552" t="s">
        <v>1358</v>
      </c>
      <c r="N5" s="552" t="s">
        <v>1359</v>
      </c>
      <c r="O5" s="552" t="s">
        <v>1360</v>
      </c>
      <c r="P5" s="552" t="s">
        <v>1361</v>
      </c>
      <c r="Q5" s="478"/>
      <c r="R5" s="479" t="s">
        <v>1354</v>
      </c>
    </row>
    <row r="6" spans="1:20" s="33" customFormat="1" ht="12.75" customHeight="1">
      <c r="B6" s="492" t="s">
        <v>1346</v>
      </c>
      <c r="C6" s="480">
        <v>3325.7916915038513</v>
      </c>
      <c r="D6" s="480">
        <v>671.81126486418498</v>
      </c>
      <c r="E6" s="480">
        <v>389.59526641138837</v>
      </c>
      <c r="F6" s="480">
        <v>109.05562427888894</v>
      </c>
      <c r="G6" s="480">
        <v>133.75263622499983</v>
      </c>
      <c r="H6" s="480">
        <v>17.776702198333336</v>
      </c>
      <c r="I6" s="480">
        <v>41.165263910833325</v>
      </c>
      <c r="J6" s="480">
        <v>164.96615105166649</v>
      </c>
      <c r="K6" s="480">
        <v>104.04626301333333</v>
      </c>
      <c r="L6" s="480">
        <v>469.94587864750059</v>
      </c>
      <c r="M6" s="480">
        <v>512.76803438816717</v>
      </c>
      <c r="N6" s="480">
        <v>242.75713351249985</v>
      </c>
      <c r="O6" s="480">
        <v>126.25550175055548</v>
      </c>
      <c r="P6" s="480">
        <v>81.141679000666727</v>
      </c>
      <c r="Q6" s="480">
        <v>260.75429225083326</v>
      </c>
      <c r="R6" s="480">
        <v>0</v>
      </c>
    </row>
    <row r="7" spans="1:20" s="33" customFormat="1" ht="12">
      <c r="B7" s="483" t="s">
        <v>1347</v>
      </c>
      <c r="C7" s="27"/>
      <c r="D7" s="27"/>
      <c r="E7" s="27"/>
      <c r="F7" s="27"/>
      <c r="G7" s="27"/>
      <c r="H7" s="27"/>
      <c r="I7" s="27"/>
      <c r="J7" s="27"/>
      <c r="K7" s="27"/>
      <c r="L7" s="27"/>
      <c r="M7" s="27"/>
      <c r="N7" s="27"/>
      <c r="O7" s="27"/>
      <c r="P7" s="27"/>
      <c r="Q7" s="27"/>
      <c r="R7" s="27"/>
    </row>
    <row r="8" spans="1:20" s="33" customFormat="1" ht="12">
      <c r="B8" s="483" t="s">
        <v>1348</v>
      </c>
      <c r="C8" s="27">
        <v>3325.7916915038513</v>
      </c>
      <c r="D8" s="27">
        <v>671.81126486418498</v>
      </c>
      <c r="E8" s="27">
        <v>389.59526641138837</v>
      </c>
      <c r="F8" s="27">
        <v>109.05562427888894</v>
      </c>
      <c r="G8" s="27">
        <v>133.75263622499983</v>
      </c>
      <c r="H8" s="27">
        <v>17.776702198333336</v>
      </c>
      <c r="I8" s="27">
        <v>41.165263910833325</v>
      </c>
      <c r="J8" s="27">
        <v>164.96615105166649</v>
      </c>
      <c r="K8" s="27">
        <v>104.04626301333333</v>
      </c>
      <c r="L8" s="27">
        <v>469.94587864750059</v>
      </c>
      <c r="M8" s="27">
        <v>512.76803438816717</v>
      </c>
      <c r="N8" s="27">
        <v>242.75713351249985</v>
      </c>
      <c r="O8" s="27">
        <v>126.25550175055548</v>
      </c>
      <c r="P8" s="27">
        <v>81.141679000666727</v>
      </c>
      <c r="Q8" s="27">
        <v>260.75429225083326</v>
      </c>
      <c r="R8" s="27">
        <v>0</v>
      </c>
    </row>
    <row r="9" spans="1:20" s="33" customFormat="1" ht="12">
      <c r="B9" s="483" t="s">
        <v>1349</v>
      </c>
      <c r="C9" s="27">
        <v>0</v>
      </c>
      <c r="D9" s="27">
        <v>0</v>
      </c>
      <c r="E9" s="27">
        <v>0</v>
      </c>
      <c r="F9" s="27">
        <v>0</v>
      </c>
      <c r="G9" s="27">
        <v>0</v>
      </c>
      <c r="H9" s="27">
        <v>0</v>
      </c>
      <c r="I9" s="27">
        <v>0</v>
      </c>
      <c r="J9" s="27">
        <v>0</v>
      </c>
      <c r="K9" s="27">
        <v>0</v>
      </c>
      <c r="L9" s="27">
        <v>0</v>
      </c>
      <c r="M9" s="27">
        <v>0</v>
      </c>
      <c r="N9" s="27">
        <v>0</v>
      </c>
      <c r="O9" s="27"/>
      <c r="P9" s="27">
        <v>0</v>
      </c>
      <c r="Q9" s="27">
        <v>0</v>
      </c>
      <c r="R9" s="27"/>
    </row>
    <row r="10" spans="1:20" s="33" customFormat="1" ht="12">
      <c r="B10" s="493" t="s">
        <v>1350</v>
      </c>
      <c r="C10" s="480">
        <v>1363.1567578886288</v>
      </c>
      <c r="D10" s="480">
        <v>671.81126486418498</v>
      </c>
      <c r="E10" s="480">
        <v>389.59526641138837</v>
      </c>
      <c r="F10" s="480">
        <v>109.05562427888894</v>
      </c>
      <c r="G10" s="480">
        <v>133.75263622499983</v>
      </c>
      <c r="H10" s="480">
        <v>17.776702198333336</v>
      </c>
      <c r="I10" s="480">
        <v>41.165263910833325</v>
      </c>
      <c r="J10" s="481"/>
      <c r="K10" s="481"/>
      <c r="L10" s="481"/>
      <c r="M10" s="481"/>
      <c r="N10" s="481"/>
      <c r="O10" s="481"/>
      <c r="P10" s="481"/>
      <c r="Q10" s="480">
        <v>0</v>
      </c>
      <c r="R10" s="480">
        <v>0</v>
      </c>
    </row>
    <row r="11" spans="1:20" s="33" customFormat="1" ht="12">
      <c r="B11" s="494" t="s">
        <v>1351</v>
      </c>
      <c r="C11" s="322"/>
      <c r="D11" s="322"/>
      <c r="E11" s="322"/>
      <c r="F11" s="322"/>
      <c r="G11" s="322"/>
      <c r="H11" s="322"/>
      <c r="I11" s="322"/>
      <c r="J11" s="322"/>
      <c r="K11" s="322"/>
      <c r="L11" s="322"/>
      <c r="M11" s="322"/>
      <c r="N11" s="322"/>
      <c r="O11" s="322"/>
      <c r="P11" s="322"/>
      <c r="Q11" s="322"/>
      <c r="R11" s="322"/>
    </row>
    <row r="12" spans="1:20" s="33" customFormat="1" ht="12">
      <c r="B12" s="483" t="s">
        <v>1347</v>
      </c>
      <c r="C12" s="27"/>
      <c r="D12" s="27"/>
      <c r="E12" s="27"/>
      <c r="F12" s="27"/>
      <c r="G12" s="27"/>
      <c r="H12" s="27"/>
      <c r="I12" s="27"/>
      <c r="J12" s="27"/>
      <c r="K12" s="27"/>
      <c r="L12" s="27"/>
      <c r="M12" s="27"/>
      <c r="N12" s="27"/>
      <c r="O12" s="27"/>
      <c r="P12" s="27"/>
      <c r="Q12" s="27"/>
      <c r="R12" s="27"/>
    </row>
    <row r="13" spans="1:20" s="33" customFormat="1" ht="12">
      <c r="B13" s="483" t="s">
        <v>1348</v>
      </c>
      <c r="C13" s="27"/>
      <c r="D13" s="27"/>
      <c r="E13" s="27"/>
      <c r="F13" s="27"/>
      <c r="G13" s="27"/>
      <c r="H13" s="27"/>
      <c r="I13" s="27"/>
      <c r="J13" s="27"/>
      <c r="K13" s="27"/>
      <c r="L13" s="27"/>
      <c r="M13" s="27"/>
      <c r="N13" s="27"/>
      <c r="O13" s="27"/>
      <c r="P13" s="27"/>
      <c r="Q13" s="27"/>
      <c r="R13" s="27"/>
    </row>
    <row r="14" spans="1:20" s="33" customFormat="1" ht="12">
      <c r="B14" s="483" t="s">
        <v>1349</v>
      </c>
      <c r="C14" s="27"/>
      <c r="D14" s="27"/>
      <c r="E14" s="27"/>
      <c r="F14" s="27"/>
      <c r="G14" s="27"/>
      <c r="H14" s="27"/>
      <c r="I14" s="27"/>
      <c r="J14" s="27"/>
      <c r="K14" s="27"/>
      <c r="L14" s="27"/>
      <c r="M14" s="27"/>
      <c r="N14" s="27"/>
      <c r="O14" s="27"/>
      <c r="P14" s="27"/>
      <c r="Q14" s="27"/>
      <c r="R14" s="27"/>
      <c r="S14" s="27"/>
      <c r="T14" s="27"/>
    </row>
    <row r="15" spans="1:20" s="33" customFormat="1" ht="12">
      <c r="B15" s="493" t="s">
        <v>1350</v>
      </c>
      <c r="C15" s="480"/>
      <c r="D15" s="480"/>
      <c r="E15" s="480"/>
      <c r="F15" s="480"/>
      <c r="G15" s="480"/>
      <c r="H15" s="480"/>
      <c r="I15" s="480"/>
      <c r="J15" s="480"/>
      <c r="K15" s="480"/>
      <c r="L15" s="480"/>
      <c r="M15" s="480"/>
      <c r="N15" s="480"/>
      <c r="O15" s="480"/>
      <c r="P15" s="480"/>
      <c r="Q15" s="480"/>
      <c r="R15" s="480"/>
      <c r="S15" s="27"/>
      <c r="T15" s="27"/>
    </row>
    <row r="16" spans="1:20" s="28" customFormat="1" ht="12">
      <c r="B16" s="484"/>
      <c r="C16" s="27"/>
      <c r="D16" s="27"/>
      <c r="E16" s="27"/>
      <c r="F16" s="27"/>
      <c r="G16" s="27"/>
      <c r="H16" s="27"/>
      <c r="I16" s="27"/>
      <c r="M16" s="27"/>
      <c r="N16" s="27"/>
      <c r="O16" s="27"/>
      <c r="P16" s="27"/>
      <c r="Q16" s="27"/>
      <c r="R16" s="27"/>
      <c r="S16" s="27"/>
      <c r="T16" s="27"/>
    </row>
    <row r="17" spans="2:20" s="28" customFormat="1" ht="12">
      <c r="B17" s="505" t="s">
        <v>1415</v>
      </c>
      <c r="C17" s="27"/>
      <c r="D17" s="27"/>
      <c r="E17" s="27"/>
      <c r="F17" s="27"/>
      <c r="G17" s="27"/>
      <c r="H17" s="27"/>
      <c r="I17" s="27"/>
      <c r="M17" s="27"/>
      <c r="N17" s="27"/>
      <c r="O17" s="27"/>
      <c r="P17" s="27"/>
      <c r="Q17" s="27"/>
      <c r="R17" s="27"/>
      <c r="S17" s="27"/>
      <c r="T17" s="27"/>
    </row>
    <row r="18" spans="2:20" s="28" customFormat="1" ht="12">
      <c r="B18" s="505" t="s">
        <v>1416</v>
      </c>
      <c r="C18" s="27"/>
      <c r="D18" s="27"/>
      <c r="E18" s="27"/>
      <c r="F18" s="27"/>
      <c r="G18" s="27"/>
      <c r="H18" s="27"/>
      <c r="I18" s="27"/>
      <c r="M18" s="27"/>
      <c r="N18" s="27"/>
      <c r="O18" s="27"/>
      <c r="P18" s="27"/>
      <c r="Q18" s="27"/>
      <c r="R18" s="27"/>
      <c r="S18" s="27"/>
      <c r="T18" s="27"/>
    </row>
    <row r="19" spans="2:20" s="26" customFormat="1">
      <c r="B19" s="469"/>
      <c r="C19" s="27"/>
      <c r="D19" s="27"/>
      <c r="E19" s="27"/>
      <c r="F19" s="27"/>
      <c r="G19" s="27"/>
      <c r="H19" s="27"/>
      <c r="I19" s="27"/>
      <c r="M19" s="27"/>
      <c r="N19" s="27"/>
      <c r="O19" s="27"/>
      <c r="P19" s="27"/>
      <c r="Q19" s="27"/>
      <c r="R19" s="27"/>
      <c r="S19" s="27"/>
      <c r="T19" s="27"/>
    </row>
    <row r="20" spans="2:20" s="26" customFormat="1">
      <c r="B20" s="469"/>
      <c r="C20" s="27"/>
      <c r="D20" s="27"/>
      <c r="E20" s="27"/>
      <c r="F20" s="27"/>
      <c r="G20" s="27"/>
      <c r="H20" s="27"/>
      <c r="I20" s="27"/>
      <c r="M20" s="27"/>
      <c r="N20" s="27"/>
      <c r="O20" s="27"/>
      <c r="P20" s="27"/>
      <c r="Q20" s="27"/>
      <c r="R20" s="27"/>
      <c r="S20" s="27"/>
      <c r="T20" s="27"/>
    </row>
    <row r="21" spans="2:20" s="26" customFormat="1">
      <c r="B21" s="469"/>
      <c r="C21" s="27"/>
      <c r="D21" s="27"/>
      <c r="E21" s="27"/>
      <c r="F21" s="27"/>
      <c r="G21" s="27"/>
      <c r="H21" s="27"/>
      <c r="I21" s="27"/>
      <c r="M21" s="27"/>
      <c r="N21" s="27"/>
      <c r="O21" s="27"/>
      <c r="P21" s="27"/>
      <c r="Q21" s="27"/>
      <c r="R21" s="27"/>
      <c r="S21" s="27"/>
      <c r="T21" s="27"/>
    </row>
    <row r="22" spans="2:20" s="26" customFormat="1">
      <c r="B22" s="469"/>
      <c r="C22" s="27"/>
      <c r="D22" s="27"/>
      <c r="E22" s="27"/>
      <c r="F22" s="27"/>
      <c r="G22" s="27"/>
      <c r="H22" s="27"/>
      <c r="I22" s="27"/>
      <c r="M22" s="27"/>
      <c r="N22" s="27"/>
      <c r="O22" s="27"/>
      <c r="P22" s="27"/>
      <c r="Q22" s="27"/>
      <c r="R22" s="27"/>
      <c r="S22" s="27"/>
      <c r="T22" s="27"/>
    </row>
    <row r="23" spans="2:20" s="26" customFormat="1">
      <c r="B23" s="469"/>
      <c r="C23" s="27"/>
      <c r="D23" s="27"/>
      <c r="E23" s="27"/>
      <c r="F23" s="27"/>
      <c r="G23" s="27"/>
      <c r="H23" s="27"/>
      <c r="I23" s="27"/>
      <c r="M23" s="27"/>
      <c r="N23" s="27"/>
      <c r="O23" s="27"/>
      <c r="P23" s="27"/>
      <c r="Q23" s="27"/>
      <c r="R23" s="27"/>
      <c r="S23" s="27"/>
      <c r="T23" s="27"/>
    </row>
    <row r="24" spans="2:20" s="26" customFormat="1">
      <c r="B24" s="469"/>
      <c r="C24" s="27"/>
      <c r="D24" s="27"/>
      <c r="E24" s="27"/>
      <c r="F24" s="27"/>
      <c r="G24" s="27"/>
      <c r="H24" s="27"/>
      <c r="I24" s="27"/>
      <c r="M24" s="27"/>
      <c r="N24" s="27"/>
      <c r="O24" s="27"/>
      <c r="P24" s="27"/>
      <c r="Q24" s="27"/>
      <c r="R24" s="27"/>
      <c r="S24" s="27"/>
      <c r="T24" s="27"/>
    </row>
    <row r="25" spans="2:20" s="26" customFormat="1">
      <c r="B25" s="469"/>
      <c r="C25" s="27"/>
      <c r="D25" s="27"/>
      <c r="E25" s="27"/>
      <c r="F25" s="27"/>
      <c r="G25" s="27"/>
      <c r="H25" s="27"/>
      <c r="I25" s="27"/>
      <c r="M25" s="27"/>
      <c r="N25" s="27"/>
      <c r="O25" s="27"/>
      <c r="P25" s="27"/>
      <c r="Q25" s="27"/>
      <c r="R25" s="27"/>
      <c r="S25" s="27"/>
      <c r="T25" s="27"/>
    </row>
    <row r="26" spans="2:20" s="26" customFormat="1">
      <c r="B26" s="469"/>
      <c r="C26" s="27"/>
      <c r="D26" s="27"/>
      <c r="E26" s="27"/>
      <c r="F26" s="27"/>
      <c r="G26" s="27"/>
      <c r="H26" s="27"/>
      <c r="I26" s="27"/>
      <c r="M26" s="27"/>
      <c r="N26" s="27"/>
      <c r="O26" s="27"/>
      <c r="P26" s="27"/>
      <c r="Q26" s="27"/>
      <c r="R26" s="27"/>
      <c r="S26" s="27"/>
      <c r="T26" s="27"/>
    </row>
    <row r="27" spans="2:20" s="26" customFormat="1">
      <c r="B27" s="469"/>
      <c r="C27" s="27"/>
      <c r="D27" s="27"/>
      <c r="E27" s="27"/>
      <c r="F27" s="27"/>
      <c r="G27" s="27"/>
      <c r="H27" s="27"/>
      <c r="I27" s="27"/>
      <c r="M27" s="27"/>
      <c r="N27" s="27"/>
      <c r="O27" s="27"/>
      <c r="P27" s="27"/>
      <c r="Q27" s="27"/>
      <c r="R27" s="27"/>
      <c r="S27" s="27"/>
      <c r="T27" s="27"/>
    </row>
    <row r="28" spans="2:20" s="26" customFormat="1">
      <c r="B28" s="469"/>
      <c r="C28" s="27"/>
      <c r="D28" s="27"/>
      <c r="E28" s="27"/>
      <c r="F28" s="27"/>
      <c r="G28" s="27"/>
      <c r="H28" s="27"/>
      <c r="I28" s="27"/>
      <c r="M28" s="27"/>
      <c r="N28" s="27"/>
      <c r="O28" s="27"/>
      <c r="P28" s="27"/>
      <c r="Q28" s="27"/>
      <c r="R28" s="27"/>
      <c r="S28" s="27"/>
      <c r="T28" s="27"/>
    </row>
    <row r="29" spans="2:20" s="26" customFormat="1">
      <c r="B29" s="469"/>
      <c r="C29" s="27"/>
      <c r="D29" s="27"/>
      <c r="E29" s="27"/>
      <c r="F29" s="27"/>
      <c r="G29" s="27"/>
      <c r="H29" s="27"/>
      <c r="I29" s="27"/>
      <c r="M29" s="27"/>
      <c r="N29" s="27"/>
      <c r="O29" s="27"/>
      <c r="P29" s="27"/>
      <c r="Q29" s="27"/>
      <c r="R29" s="27"/>
      <c r="S29" s="27"/>
      <c r="T29" s="27"/>
    </row>
    <row r="30" spans="2:20" s="26" customFormat="1">
      <c r="B30" s="469"/>
      <c r="C30" s="27"/>
      <c r="D30" s="27"/>
      <c r="E30" s="27"/>
      <c r="F30" s="27"/>
      <c r="G30" s="27"/>
      <c r="H30" s="27"/>
      <c r="I30" s="27"/>
      <c r="M30" s="27"/>
      <c r="N30" s="27"/>
      <c r="O30" s="27"/>
      <c r="P30" s="27"/>
      <c r="Q30" s="27"/>
      <c r="R30" s="27"/>
      <c r="S30" s="27"/>
      <c r="T30" s="27"/>
    </row>
    <row r="31" spans="2:20" s="26" customFormat="1">
      <c r="B31" s="469"/>
      <c r="C31" s="27"/>
      <c r="D31" s="27"/>
      <c r="E31" s="27"/>
      <c r="F31" s="27"/>
      <c r="G31" s="27"/>
      <c r="H31" s="27"/>
      <c r="I31" s="27"/>
      <c r="M31" s="27"/>
      <c r="N31" s="27"/>
      <c r="O31" s="27"/>
      <c r="P31" s="27"/>
      <c r="Q31" s="27"/>
      <c r="R31" s="27"/>
      <c r="S31" s="27"/>
      <c r="T31" s="27"/>
    </row>
    <row r="32" spans="2:20" s="26" customFormat="1">
      <c r="B32" s="469"/>
      <c r="C32" s="27"/>
      <c r="D32" s="27"/>
      <c r="E32" s="27"/>
      <c r="F32" s="27"/>
      <c r="G32" s="27"/>
      <c r="H32" s="27"/>
      <c r="I32" s="27"/>
      <c r="M32" s="27"/>
      <c r="N32" s="27"/>
      <c r="O32" s="27"/>
      <c r="P32" s="27"/>
      <c r="Q32" s="27"/>
      <c r="R32" s="27"/>
      <c r="S32" s="27"/>
      <c r="T32" s="27"/>
    </row>
    <row r="33" spans="2:20" s="26" customFormat="1">
      <c r="B33" s="469"/>
      <c r="C33" s="27"/>
      <c r="D33" s="27"/>
      <c r="E33" s="27"/>
      <c r="F33" s="27"/>
      <c r="G33" s="27"/>
      <c r="H33" s="27"/>
      <c r="I33" s="27"/>
      <c r="M33" s="27"/>
      <c r="N33" s="27"/>
      <c r="O33" s="27"/>
      <c r="P33" s="27"/>
      <c r="Q33" s="27"/>
      <c r="R33" s="27"/>
      <c r="S33" s="27"/>
      <c r="T33" s="27"/>
    </row>
    <row r="34" spans="2:20" s="26" customFormat="1">
      <c r="B34" s="469"/>
      <c r="C34" s="27"/>
      <c r="D34" s="27"/>
      <c r="E34" s="27"/>
      <c r="F34" s="27"/>
      <c r="G34" s="27"/>
      <c r="H34" s="27"/>
      <c r="I34" s="27"/>
      <c r="M34" s="27"/>
      <c r="N34" s="27"/>
      <c r="O34" s="27"/>
      <c r="P34" s="27"/>
      <c r="Q34" s="27"/>
      <c r="R34" s="27"/>
      <c r="S34" s="27"/>
      <c r="T34" s="27"/>
    </row>
    <row r="35" spans="2:20" s="26" customFormat="1">
      <c r="B35" s="469"/>
      <c r="C35" s="27"/>
      <c r="D35" s="27"/>
      <c r="E35" s="27"/>
      <c r="F35" s="27"/>
      <c r="G35" s="27"/>
      <c r="H35" s="27"/>
      <c r="I35" s="27"/>
      <c r="M35" s="27"/>
      <c r="N35" s="27"/>
      <c r="O35" s="27"/>
      <c r="P35" s="27"/>
      <c r="Q35" s="27"/>
      <c r="R35" s="27"/>
      <c r="S35" s="27"/>
      <c r="T35" s="27"/>
    </row>
    <row r="36" spans="2:20" s="26" customFormat="1">
      <c r="B36" s="469"/>
      <c r="C36" s="27"/>
      <c r="D36" s="27"/>
      <c r="E36" s="27"/>
      <c r="F36" s="27"/>
      <c r="G36" s="27"/>
      <c r="H36" s="27"/>
      <c r="I36" s="27"/>
      <c r="M36" s="27"/>
      <c r="N36" s="27"/>
      <c r="O36" s="27"/>
      <c r="P36" s="27"/>
      <c r="Q36" s="27"/>
      <c r="R36" s="27"/>
      <c r="S36" s="27"/>
      <c r="T36" s="27"/>
    </row>
    <row r="37" spans="2:20" s="26" customFormat="1">
      <c r="B37" s="469"/>
      <c r="C37" s="27"/>
      <c r="D37" s="27"/>
      <c r="E37" s="27"/>
      <c r="F37" s="27"/>
      <c r="G37" s="27"/>
      <c r="H37" s="27"/>
      <c r="I37" s="27"/>
      <c r="M37" s="27"/>
      <c r="N37" s="27"/>
      <c r="O37" s="27"/>
      <c r="P37" s="27"/>
      <c r="Q37" s="27"/>
      <c r="R37" s="27"/>
      <c r="S37" s="27"/>
      <c r="T37" s="27"/>
    </row>
    <row r="38" spans="2:20" s="26" customFormat="1">
      <c r="B38" s="469"/>
      <c r="C38" s="27"/>
      <c r="D38" s="27"/>
      <c r="E38" s="27"/>
      <c r="F38" s="27"/>
      <c r="G38" s="27"/>
      <c r="H38" s="27"/>
      <c r="I38" s="27"/>
      <c r="M38" s="27"/>
      <c r="N38" s="27"/>
      <c r="O38" s="27"/>
      <c r="P38" s="27"/>
      <c r="Q38" s="27"/>
      <c r="R38" s="27"/>
      <c r="S38" s="27"/>
      <c r="T38" s="27"/>
    </row>
    <row r="39" spans="2:20" s="26" customFormat="1">
      <c r="B39" s="468"/>
      <c r="C39" s="27"/>
      <c r="D39" s="27"/>
      <c r="E39" s="27"/>
      <c r="F39" s="27"/>
      <c r="G39" s="27"/>
      <c r="H39" s="27"/>
      <c r="I39" s="27"/>
      <c r="M39" s="27"/>
      <c r="N39" s="27"/>
      <c r="O39" s="27"/>
      <c r="P39" s="27"/>
      <c r="Q39" s="27"/>
      <c r="R39" s="27"/>
      <c r="S39" s="27"/>
      <c r="T39" s="27"/>
    </row>
    <row r="40" spans="2:20" s="26" customFormat="1" ht="12.75" customHeight="1">
      <c r="B40" s="470"/>
      <c r="C40" s="27"/>
      <c r="D40" s="27"/>
      <c r="E40" s="27"/>
      <c r="F40" s="27"/>
      <c r="G40" s="27"/>
      <c r="H40" s="27"/>
      <c r="I40" s="27"/>
      <c r="M40" s="27"/>
      <c r="N40" s="27"/>
      <c r="O40" s="27"/>
      <c r="P40" s="27"/>
      <c r="Q40" s="27"/>
      <c r="R40" s="27"/>
      <c r="S40" s="27"/>
      <c r="T40" s="27"/>
    </row>
    <row r="41" spans="2:20" s="26" customFormat="1" ht="12.75" customHeight="1">
      <c r="B41" s="470"/>
      <c r="C41" s="27"/>
      <c r="D41" s="27"/>
      <c r="E41" s="27"/>
      <c r="F41" s="27"/>
      <c r="G41" s="27"/>
      <c r="H41" s="27"/>
      <c r="I41" s="27"/>
      <c r="M41" s="27"/>
      <c r="N41" s="27"/>
      <c r="O41" s="27"/>
      <c r="P41" s="27"/>
      <c r="Q41" s="27"/>
      <c r="R41" s="27"/>
      <c r="S41" s="27"/>
      <c r="T41" s="27"/>
    </row>
    <row r="42" spans="2:20" s="26" customFormat="1" ht="12.75" customHeight="1">
      <c r="B42" s="470"/>
      <c r="C42" s="27"/>
      <c r="D42" s="27"/>
      <c r="E42" s="27"/>
      <c r="F42" s="27"/>
      <c r="G42" s="27"/>
      <c r="H42" s="27"/>
      <c r="I42" s="27"/>
      <c r="M42" s="27"/>
      <c r="N42" s="27"/>
      <c r="O42" s="27"/>
      <c r="P42" s="27"/>
      <c r="Q42" s="27"/>
      <c r="R42" s="27"/>
      <c r="S42" s="27"/>
      <c r="T42" s="27"/>
    </row>
    <row r="43" spans="2:20" s="26" customFormat="1" ht="12.75" customHeight="1">
      <c r="B43" s="470"/>
      <c r="C43" s="27"/>
      <c r="D43" s="27"/>
      <c r="E43" s="27"/>
      <c r="F43" s="27"/>
      <c r="G43" s="27"/>
      <c r="H43" s="27"/>
      <c r="I43" s="27"/>
      <c r="M43" s="27"/>
      <c r="N43" s="27"/>
      <c r="O43" s="27"/>
      <c r="P43" s="27"/>
      <c r="Q43" s="27"/>
      <c r="R43" s="27"/>
      <c r="S43" s="27"/>
      <c r="T43" s="27"/>
    </row>
    <row r="44" spans="2:20" s="26" customFormat="1" ht="12.75" customHeight="1">
      <c r="B44" s="468"/>
      <c r="C44" s="27"/>
      <c r="D44" s="27"/>
      <c r="E44" s="27"/>
      <c r="F44" s="27"/>
      <c r="G44" s="27"/>
      <c r="H44" s="27"/>
      <c r="I44" s="27"/>
      <c r="M44" s="27"/>
      <c r="N44" s="27"/>
      <c r="O44" s="27"/>
      <c r="P44" s="27"/>
      <c r="Q44" s="27"/>
      <c r="R44" s="27"/>
      <c r="S44" s="27"/>
      <c r="T44" s="27"/>
    </row>
    <row r="45" spans="2:20" s="26" customFormat="1" ht="12.75" customHeight="1">
      <c r="B45" s="468"/>
      <c r="C45" s="27"/>
      <c r="D45" s="27"/>
      <c r="E45" s="27"/>
      <c r="F45" s="27"/>
      <c r="G45" s="27"/>
      <c r="H45" s="27"/>
      <c r="I45" s="27"/>
      <c r="M45" s="27"/>
      <c r="N45" s="27"/>
      <c r="O45" s="27"/>
      <c r="P45" s="27"/>
      <c r="Q45" s="27"/>
      <c r="R45" s="27"/>
      <c r="S45" s="27"/>
      <c r="T45" s="27"/>
    </row>
    <row r="46" spans="2:20" s="26" customFormat="1" ht="12.75" customHeight="1">
      <c r="B46" s="470"/>
      <c r="C46" s="27"/>
      <c r="D46" s="27"/>
      <c r="E46" s="27"/>
      <c r="F46" s="27"/>
      <c r="G46" s="27"/>
      <c r="H46" s="27"/>
      <c r="I46" s="27"/>
      <c r="M46" s="27"/>
      <c r="N46" s="27"/>
      <c r="O46" s="27"/>
      <c r="P46" s="27"/>
      <c r="Q46" s="27"/>
      <c r="R46" s="27"/>
      <c r="S46" s="27"/>
      <c r="T46" s="27"/>
    </row>
    <row r="47" spans="2:20" s="26" customFormat="1" ht="12.75" customHeight="1">
      <c r="B47" s="470"/>
      <c r="C47" s="27"/>
      <c r="D47" s="27"/>
      <c r="E47" s="27"/>
      <c r="F47" s="27"/>
      <c r="G47" s="27"/>
      <c r="H47" s="27"/>
      <c r="I47" s="27"/>
      <c r="M47" s="27"/>
      <c r="N47" s="27"/>
      <c r="O47" s="27"/>
      <c r="P47" s="27"/>
      <c r="Q47" s="27"/>
      <c r="R47" s="27"/>
      <c r="S47" s="27"/>
      <c r="T47" s="27"/>
    </row>
    <row r="48" spans="2:20" s="26" customFormat="1" ht="12.75" customHeight="1">
      <c r="B48" s="470"/>
      <c r="C48" s="27"/>
      <c r="D48" s="27"/>
      <c r="E48" s="27"/>
      <c r="F48" s="27"/>
      <c r="G48" s="27"/>
      <c r="H48" s="27"/>
      <c r="I48" s="27"/>
      <c r="M48" s="27"/>
      <c r="N48" s="27"/>
      <c r="O48" s="27"/>
      <c r="P48" s="27"/>
      <c r="Q48" s="27"/>
      <c r="R48" s="27"/>
      <c r="S48" s="27"/>
      <c r="T48" s="27"/>
    </row>
    <row r="49" spans="2:21" s="26" customFormat="1" ht="12.75" customHeight="1">
      <c r="B49" s="468"/>
      <c r="C49" s="27"/>
      <c r="D49" s="27"/>
      <c r="E49" s="27"/>
      <c r="F49" s="27"/>
      <c r="G49" s="27"/>
      <c r="H49" s="27"/>
      <c r="I49" s="27"/>
      <c r="M49" s="27"/>
      <c r="N49" s="27"/>
      <c r="O49" s="27"/>
      <c r="P49" s="27"/>
      <c r="Q49" s="27"/>
      <c r="R49" s="27"/>
      <c r="S49" s="27"/>
      <c r="T49" s="27"/>
    </row>
    <row r="50" spans="2:21" s="26" customFormat="1" ht="12.75" customHeight="1">
      <c r="B50" s="468"/>
      <c r="C50" s="27"/>
      <c r="D50" s="27"/>
      <c r="E50" s="27"/>
      <c r="F50" s="27"/>
      <c r="G50" s="27"/>
      <c r="H50" s="27"/>
      <c r="I50" s="27"/>
      <c r="M50" s="27"/>
      <c r="N50" s="27"/>
      <c r="O50" s="27"/>
      <c r="P50" s="27"/>
      <c r="Q50" s="27"/>
      <c r="R50" s="27"/>
      <c r="S50" s="27"/>
      <c r="T50" s="27"/>
    </row>
    <row r="51" spans="2:21" s="26" customFormat="1" ht="12.75" customHeight="1">
      <c r="B51" s="470"/>
      <c r="C51" s="27"/>
      <c r="D51" s="27"/>
      <c r="E51" s="27"/>
      <c r="F51" s="27"/>
      <c r="G51" s="27"/>
      <c r="H51" s="27"/>
      <c r="I51" s="27"/>
      <c r="M51" s="27"/>
      <c r="N51" s="27"/>
      <c r="O51" s="27"/>
      <c r="P51" s="27"/>
      <c r="Q51" s="27"/>
      <c r="R51" s="27"/>
      <c r="S51" s="27"/>
      <c r="T51" s="27"/>
    </row>
    <row r="52" spans="2:21" s="26" customFormat="1" ht="12.75" customHeight="1">
      <c r="B52" s="470"/>
      <c r="C52" s="27"/>
      <c r="D52" s="27"/>
      <c r="E52" s="27"/>
      <c r="F52" s="27"/>
      <c r="G52" s="27"/>
      <c r="H52" s="27"/>
      <c r="I52" s="27"/>
      <c r="M52" s="27"/>
      <c r="N52" s="27"/>
      <c r="O52" s="27"/>
      <c r="P52" s="27"/>
      <c r="Q52" s="27"/>
      <c r="R52" s="27"/>
      <c r="S52" s="27"/>
      <c r="T52" s="27"/>
    </row>
    <row r="53" spans="2:21" s="26" customFormat="1" ht="12.75" customHeight="1">
      <c r="B53" s="470"/>
      <c r="C53" s="27"/>
      <c r="D53" s="27"/>
      <c r="E53" s="27"/>
      <c r="F53" s="27"/>
      <c r="G53" s="27"/>
      <c r="H53" s="27"/>
      <c r="I53" s="27"/>
      <c r="M53" s="27"/>
      <c r="N53" s="27"/>
      <c r="O53" s="27"/>
      <c r="P53" s="27"/>
      <c r="Q53" s="27"/>
      <c r="R53" s="27"/>
      <c r="S53" s="27"/>
      <c r="T53" s="27"/>
    </row>
    <row r="54" spans="2:21" s="26" customFormat="1" ht="12.75" customHeight="1">
      <c r="B54" s="470"/>
      <c r="C54" s="27"/>
      <c r="D54" s="27"/>
      <c r="E54" s="27"/>
      <c r="F54" s="27"/>
      <c r="G54" s="27"/>
      <c r="H54" s="27"/>
      <c r="I54" s="27"/>
      <c r="M54" s="27"/>
      <c r="N54" s="27"/>
      <c r="O54" s="27"/>
      <c r="P54" s="27"/>
      <c r="Q54" s="27"/>
      <c r="R54" s="27"/>
      <c r="S54" s="27"/>
      <c r="T54" s="27"/>
    </row>
    <row r="55" spans="2:21" s="26" customFormat="1" ht="12.75" customHeight="1">
      <c r="B55" s="470"/>
      <c r="C55" s="27"/>
      <c r="D55" s="27"/>
      <c r="E55" s="27"/>
      <c r="F55" s="27"/>
      <c r="G55" s="27"/>
      <c r="H55" s="27"/>
      <c r="I55" s="27"/>
      <c r="M55" s="27"/>
      <c r="N55" s="27"/>
      <c r="O55" s="27"/>
      <c r="P55" s="27"/>
      <c r="Q55" s="27"/>
      <c r="R55" s="27"/>
      <c r="S55" s="27"/>
      <c r="T55" s="27"/>
    </row>
    <row r="56" spans="2:21" s="26" customFormat="1" ht="12.75" customHeight="1">
      <c r="B56" s="471"/>
      <c r="C56" s="27"/>
      <c r="D56" s="27"/>
      <c r="E56" s="27"/>
      <c r="F56" s="27"/>
      <c r="G56" s="27"/>
      <c r="H56" s="27"/>
      <c r="I56" s="27"/>
      <c r="M56" s="27"/>
      <c r="N56" s="27"/>
      <c r="O56" s="27"/>
      <c r="P56" s="27"/>
      <c r="Q56" s="27"/>
      <c r="R56" s="27"/>
      <c r="S56" s="27"/>
      <c r="T56" s="27"/>
    </row>
    <row r="57" spans="2:21" s="26" customFormat="1" ht="12.75" customHeight="1">
      <c r="B57" s="468"/>
      <c r="C57" s="27"/>
      <c r="D57" s="27"/>
      <c r="E57" s="27"/>
      <c r="F57" s="27"/>
      <c r="G57" s="27"/>
      <c r="H57" s="27"/>
      <c r="I57" s="27"/>
      <c r="M57" s="27"/>
      <c r="N57" s="27"/>
      <c r="O57" s="27"/>
      <c r="P57" s="27"/>
      <c r="Q57" s="27"/>
      <c r="R57" s="27"/>
      <c r="S57" s="27"/>
      <c r="T57" s="27"/>
    </row>
    <row r="58" spans="2:21" s="26" customFormat="1" ht="12.75" customHeight="1">
      <c r="B58" s="472"/>
      <c r="C58" s="27"/>
      <c r="D58" s="27"/>
      <c r="E58" s="27"/>
      <c r="F58" s="27"/>
      <c r="G58" s="27"/>
      <c r="H58" s="27"/>
      <c r="I58" s="27"/>
      <c r="M58" s="27"/>
      <c r="N58" s="27"/>
      <c r="O58" s="27"/>
      <c r="P58" s="27"/>
      <c r="Q58" s="27"/>
      <c r="R58" s="27"/>
      <c r="S58" s="27"/>
      <c r="T58" s="27"/>
    </row>
    <row r="59" spans="2:21" s="26" customFormat="1">
      <c r="B59" s="471"/>
      <c r="C59" s="27"/>
      <c r="D59" s="27"/>
      <c r="E59" s="27"/>
      <c r="F59" s="27"/>
      <c r="G59" s="27"/>
      <c r="H59" s="27"/>
      <c r="I59" s="27"/>
      <c r="M59" s="27"/>
      <c r="N59" s="27"/>
      <c r="O59" s="27"/>
      <c r="P59" s="27"/>
      <c r="Q59" s="27"/>
      <c r="R59" s="27"/>
      <c r="S59" s="27"/>
      <c r="T59" s="27"/>
    </row>
    <row r="60" spans="2:21" s="26" customFormat="1">
      <c r="B60" s="473"/>
      <c r="C60" s="27"/>
      <c r="D60" s="27"/>
      <c r="E60" s="27"/>
      <c r="F60" s="27"/>
      <c r="G60" s="27"/>
      <c r="H60" s="27"/>
      <c r="I60" s="27"/>
      <c r="M60" s="27"/>
      <c r="N60" s="27"/>
      <c r="O60" s="27"/>
      <c r="P60" s="27"/>
      <c r="Q60" s="27"/>
      <c r="R60" s="27"/>
      <c r="S60" s="27"/>
      <c r="T60" s="27"/>
    </row>
    <row r="61" spans="2:21" s="26" customFormat="1">
      <c r="B61" s="475"/>
      <c r="C61" s="476"/>
      <c r="D61" s="477"/>
      <c r="E61" s="477"/>
      <c r="F61" s="477"/>
      <c r="G61" s="477"/>
      <c r="H61" s="476"/>
      <c r="I61" s="476"/>
      <c r="J61" s="53"/>
      <c r="K61" s="53"/>
      <c r="L61" s="53"/>
      <c r="M61" s="476"/>
      <c r="N61" s="477"/>
      <c r="O61" s="477"/>
      <c r="P61" s="476"/>
      <c r="Q61" s="476"/>
      <c r="R61" s="476"/>
      <c r="S61" s="476"/>
      <c r="T61" s="476"/>
      <c r="U61" s="475"/>
    </row>
    <row r="62" spans="2:21" s="26" customFormat="1"/>
    <row r="63" spans="2:21" s="26" customFormat="1"/>
    <row r="64" spans="2:21" s="26" customFormat="1">
      <c r="B64" s="579"/>
      <c r="C64" s="579"/>
      <c r="D64" s="579"/>
      <c r="E64" s="579"/>
      <c r="F64" s="579"/>
      <c r="G64" s="579"/>
      <c r="H64" s="579"/>
      <c r="I64" s="579"/>
    </row>
  </sheetData>
  <mergeCells count="6">
    <mergeCell ref="B2:M2"/>
    <mergeCell ref="B64:I64"/>
    <mergeCell ref="D4:I4"/>
    <mergeCell ref="J4:P4"/>
    <mergeCell ref="C3:R3"/>
    <mergeCell ref="Q4:R4"/>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5C0E9-31F3-4A1C-BFE2-7F4E2E2DEA4E}">
  <dimension ref="A1:M127"/>
  <sheetViews>
    <sheetView workbookViewId="0">
      <selection activeCell="J18" sqref="J18"/>
    </sheetView>
  </sheetViews>
  <sheetFormatPr defaultColWidth="9.140625" defaultRowHeight="12.75"/>
  <cols>
    <col min="1" max="1" width="3.7109375" style="1" customWidth="1"/>
    <col min="2" max="2" width="36" style="1" customWidth="1"/>
    <col min="3" max="3" width="16.140625" style="1" customWidth="1"/>
    <col min="4" max="4" width="16.5703125" style="1" customWidth="1"/>
    <col min="5" max="5" width="23.5703125" style="1" customWidth="1"/>
    <col min="6" max="6" width="17.7109375" style="1" customWidth="1"/>
    <col min="7" max="7" width="17.85546875" style="1" customWidth="1"/>
    <col min="8" max="8" width="18.85546875" style="1" customWidth="1"/>
    <col min="9" max="9" width="13.28515625" style="1" customWidth="1"/>
    <col min="10" max="10" width="22.7109375" style="1" customWidth="1"/>
    <col min="11" max="16384" width="9.140625" style="1"/>
  </cols>
  <sheetData>
    <row r="1" spans="1:12" ht="21" customHeight="1">
      <c r="A1" s="318"/>
    </row>
    <row r="2" spans="1:12" ht="48" customHeight="1">
      <c r="B2" s="560" t="s">
        <v>1364</v>
      </c>
      <c r="C2" s="560"/>
      <c r="D2" s="560"/>
      <c r="E2" s="560"/>
      <c r="F2" s="560"/>
      <c r="G2" s="560"/>
      <c r="H2" s="560"/>
    </row>
    <row r="3" spans="1:12" s="33" customFormat="1" ht="12">
      <c r="A3" s="187"/>
      <c r="B3" s="508" t="s">
        <v>1259</v>
      </c>
      <c r="C3" s="509"/>
      <c r="D3" s="508"/>
      <c r="E3" s="508"/>
      <c r="F3" s="508"/>
      <c r="G3" s="508"/>
      <c r="H3" s="508"/>
    </row>
    <row r="4" spans="1:12" s="33" customFormat="1" ht="12">
      <c r="A4" s="187"/>
      <c r="B4" s="510" t="s">
        <v>651</v>
      </c>
      <c r="C4" s="510" t="s">
        <v>652</v>
      </c>
      <c r="D4" s="510" t="s">
        <v>653</v>
      </c>
      <c r="E4" s="510" t="s">
        <v>654</v>
      </c>
      <c r="F4" s="510" t="s">
        <v>655</v>
      </c>
      <c r="G4" s="510" t="s">
        <v>656</v>
      </c>
      <c r="H4" s="510" t="s">
        <v>657</v>
      </c>
    </row>
    <row r="5" spans="1:12" s="33" customFormat="1" ht="24">
      <c r="B5" s="508" t="s">
        <v>1365</v>
      </c>
      <c r="C5" s="508" t="s">
        <v>1374</v>
      </c>
      <c r="D5" s="508" t="s">
        <v>1375</v>
      </c>
      <c r="E5" s="508" t="s">
        <v>1434</v>
      </c>
      <c r="F5" s="508" t="s">
        <v>1418</v>
      </c>
      <c r="G5" s="508" t="s">
        <v>1419</v>
      </c>
      <c r="H5" s="508" t="s">
        <v>1420</v>
      </c>
    </row>
    <row r="6" spans="1:12" s="33" customFormat="1" ht="12.75" customHeight="1">
      <c r="B6" s="339" t="s">
        <v>1366</v>
      </c>
      <c r="C6" s="27" t="s">
        <v>173</v>
      </c>
      <c r="D6" s="27">
        <v>2706.15321881</v>
      </c>
      <c r="E6" s="323"/>
      <c r="F6" s="323"/>
      <c r="G6" s="323"/>
      <c r="H6" s="323"/>
    </row>
    <row r="7" spans="1:12" s="33" customFormat="1" ht="12.75" customHeight="1">
      <c r="B7" s="339" t="s">
        <v>1367</v>
      </c>
      <c r="C7" s="27" t="s">
        <v>173</v>
      </c>
      <c r="D7" s="27">
        <v>1287.7821986500001</v>
      </c>
      <c r="E7" s="323"/>
      <c r="F7" s="323"/>
      <c r="G7" s="323"/>
      <c r="H7" s="323"/>
    </row>
    <row r="8" spans="1:12" s="33" customFormat="1" ht="12.75" customHeight="1">
      <c r="B8" s="339" t="s">
        <v>1368</v>
      </c>
      <c r="C8" s="27" t="s">
        <v>173</v>
      </c>
      <c r="D8" s="27">
        <v>105.31199389</v>
      </c>
      <c r="E8" s="323"/>
      <c r="F8" s="323"/>
      <c r="G8" s="323"/>
      <c r="H8" s="323"/>
    </row>
    <row r="9" spans="1:12" s="33" customFormat="1" ht="12.75" customHeight="1">
      <c r="B9" s="554" t="s">
        <v>1369</v>
      </c>
      <c r="C9" s="27" t="s">
        <v>173</v>
      </c>
      <c r="D9" s="27">
        <v>1.6066E-2</v>
      </c>
      <c r="E9" s="323"/>
      <c r="F9" s="323"/>
      <c r="G9" s="323"/>
      <c r="H9" s="323"/>
    </row>
    <row r="10" spans="1:12" s="33" customFormat="1" ht="12.75" customHeight="1">
      <c r="B10" s="554" t="s">
        <v>1370</v>
      </c>
      <c r="C10" s="27" t="s">
        <v>173</v>
      </c>
      <c r="D10" s="27">
        <v>1356.00184246</v>
      </c>
      <c r="E10" s="323"/>
      <c r="F10" s="323"/>
      <c r="G10" s="323"/>
      <c r="H10" s="323"/>
    </row>
    <row r="11" spans="1:12" s="33" customFormat="1" ht="12.75" customHeight="1">
      <c r="B11" s="554" t="s">
        <v>1371</v>
      </c>
      <c r="C11" s="27" t="s">
        <v>173</v>
      </c>
      <c r="D11" s="27">
        <v>112.08872443999999</v>
      </c>
      <c r="E11" s="323"/>
      <c r="F11" s="323"/>
      <c r="G11" s="323"/>
      <c r="H11" s="323"/>
    </row>
    <row r="12" spans="1:12" s="33" customFormat="1" ht="12.75" customHeight="1">
      <c r="B12" s="496" t="s">
        <v>1372</v>
      </c>
      <c r="C12" s="480" t="s">
        <v>173</v>
      </c>
      <c r="D12" s="480">
        <v>2429.8650423000004</v>
      </c>
      <c r="E12" s="481"/>
      <c r="F12" s="481"/>
      <c r="G12" s="481"/>
      <c r="H12" s="481"/>
    </row>
    <row r="13" spans="1:12" s="33" customFormat="1" ht="12">
      <c r="B13" s="554"/>
      <c r="C13" s="27"/>
      <c r="D13" s="27"/>
      <c r="E13" s="27"/>
      <c r="F13" s="27"/>
      <c r="G13" s="27"/>
      <c r="H13" s="27"/>
      <c r="I13" s="27"/>
      <c r="J13" s="27"/>
      <c r="K13" s="27"/>
      <c r="L13" s="27"/>
    </row>
    <row r="14" spans="1:12" s="33" customFormat="1" ht="12">
      <c r="B14" s="589" t="s">
        <v>1417</v>
      </c>
      <c r="C14" s="589"/>
      <c r="D14" s="589"/>
      <c r="E14" s="27"/>
      <c r="F14" s="27"/>
      <c r="G14" s="27"/>
      <c r="H14" s="27"/>
      <c r="I14" s="27"/>
      <c r="J14" s="27"/>
      <c r="K14" s="27"/>
      <c r="L14" s="27"/>
    </row>
    <row r="15" spans="1:12" s="33" customFormat="1" ht="12">
      <c r="C15" s="27"/>
      <c r="D15" s="27"/>
      <c r="E15" s="27"/>
      <c r="F15" s="27"/>
      <c r="G15" s="27"/>
      <c r="H15" s="27"/>
      <c r="I15" s="27"/>
      <c r="J15" s="27"/>
      <c r="K15" s="27"/>
      <c r="L15" s="27"/>
    </row>
    <row r="16" spans="1:12" s="33" customFormat="1" ht="29.25" customHeight="1">
      <c r="B16" s="589" t="s">
        <v>1421</v>
      </c>
      <c r="C16" s="589"/>
      <c r="D16" s="589"/>
      <c r="E16" s="27"/>
      <c r="F16" s="27"/>
      <c r="G16" s="27"/>
      <c r="H16" s="27"/>
      <c r="I16" s="27"/>
      <c r="J16" s="27"/>
      <c r="K16" s="27"/>
      <c r="L16" s="27"/>
    </row>
    <row r="17" spans="2:12" s="33" customFormat="1" ht="12">
      <c r="C17" s="27"/>
      <c r="D17" s="27"/>
      <c r="E17" s="27"/>
      <c r="F17" s="27"/>
      <c r="G17" s="27"/>
      <c r="H17" s="27"/>
      <c r="I17" s="27"/>
      <c r="J17" s="27"/>
      <c r="K17" s="27"/>
      <c r="L17" s="27"/>
    </row>
    <row r="18" spans="2:12" s="33" customFormat="1" ht="12">
      <c r="B18" s="33" t="s">
        <v>1435</v>
      </c>
      <c r="C18" s="27"/>
      <c r="D18" s="27"/>
      <c r="E18" s="27"/>
      <c r="F18" s="27"/>
      <c r="G18" s="27"/>
      <c r="H18" s="27"/>
      <c r="I18" s="27"/>
      <c r="J18" s="27"/>
      <c r="K18" s="27"/>
      <c r="L18" s="27"/>
    </row>
    <row r="19" spans="2:12" s="33" customFormat="1" ht="28.5" customHeight="1">
      <c r="B19" s="522" t="s">
        <v>1436</v>
      </c>
      <c r="C19" s="590" t="s">
        <v>1437</v>
      </c>
      <c r="D19" s="591"/>
      <c r="E19" s="584" t="s">
        <v>1459</v>
      </c>
      <c r="F19" s="27"/>
      <c r="G19" s="27"/>
      <c r="H19" s="27"/>
      <c r="I19" s="27"/>
      <c r="J19" s="27"/>
      <c r="K19" s="27"/>
      <c r="L19" s="27"/>
    </row>
    <row r="20" spans="2:12" s="33" customFormat="1" ht="37.5" customHeight="1">
      <c r="B20" s="520" t="s">
        <v>1438</v>
      </c>
      <c r="C20" s="521" t="s">
        <v>1439</v>
      </c>
      <c r="D20" s="521" t="s">
        <v>1440</v>
      </c>
      <c r="E20" s="588"/>
      <c r="F20" s="27"/>
      <c r="G20" s="27"/>
      <c r="H20" s="27" t="s">
        <v>2</v>
      </c>
      <c r="I20" s="27"/>
      <c r="J20" s="27"/>
      <c r="K20" s="27"/>
      <c r="L20" s="27"/>
    </row>
    <row r="21" spans="2:12" s="33" customFormat="1" ht="12">
      <c r="B21" s="511" t="s">
        <v>1441</v>
      </c>
      <c r="C21" s="511" t="s">
        <v>1442</v>
      </c>
      <c r="D21" s="511">
        <v>301</v>
      </c>
      <c r="E21" s="584" t="s">
        <v>1443</v>
      </c>
      <c r="F21" s="27"/>
      <c r="G21" s="27"/>
      <c r="H21" s="27"/>
      <c r="I21" s="27"/>
      <c r="J21" s="27"/>
      <c r="K21" s="27"/>
      <c r="L21" s="27"/>
    </row>
    <row r="22" spans="2:12" s="33" customFormat="1" ht="12">
      <c r="B22" s="511" t="s">
        <v>1441</v>
      </c>
      <c r="C22" s="511" t="s">
        <v>1442</v>
      </c>
      <c r="D22" s="511">
        <v>3011</v>
      </c>
      <c r="E22" s="585"/>
      <c r="F22" s="27"/>
      <c r="G22" s="27"/>
      <c r="H22" s="27"/>
      <c r="I22" s="27"/>
      <c r="J22" s="27"/>
      <c r="K22" s="27"/>
      <c r="L22" s="27"/>
    </row>
    <row r="23" spans="2:12" s="33" customFormat="1" ht="12">
      <c r="B23" s="511" t="s">
        <v>1441</v>
      </c>
      <c r="C23" s="511" t="s">
        <v>1442</v>
      </c>
      <c r="D23" s="511">
        <v>3012</v>
      </c>
      <c r="E23" s="585"/>
      <c r="F23" s="27"/>
      <c r="G23" s="27"/>
      <c r="H23" s="27"/>
      <c r="I23" s="27"/>
      <c r="J23" s="27"/>
      <c r="K23" s="27"/>
      <c r="L23" s="27"/>
    </row>
    <row r="24" spans="2:12" s="33" customFormat="1" ht="12">
      <c r="B24" s="511" t="s">
        <v>1441</v>
      </c>
      <c r="C24" s="511" t="s">
        <v>1442</v>
      </c>
      <c r="D24" s="511">
        <v>3315</v>
      </c>
      <c r="E24" s="585"/>
      <c r="F24" s="27"/>
      <c r="G24" s="27"/>
      <c r="H24" s="27"/>
      <c r="I24" s="27"/>
      <c r="J24" s="27"/>
      <c r="K24" s="27"/>
      <c r="L24" s="27"/>
    </row>
    <row r="25" spans="2:12" s="33" customFormat="1" ht="12">
      <c r="B25" s="511" t="s">
        <v>1441</v>
      </c>
      <c r="C25" s="511" t="s">
        <v>1442</v>
      </c>
      <c r="D25" s="511">
        <v>50</v>
      </c>
      <c r="E25" s="585"/>
      <c r="F25" s="27"/>
      <c r="G25" s="27"/>
      <c r="H25" s="27"/>
      <c r="I25" s="27"/>
      <c r="J25" s="27"/>
      <c r="K25" s="27"/>
      <c r="L25" s="27"/>
    </row>
    <row r="26" spans="2:12" s="33" customFormat="1" ht="12">
      <c r="B26" s="511" t="s">
        <v>1441</v>
      </c>
      <c r="C26" s="511" t="s">
        <v>1442</v>
      </c>
      <c r="D26" s="511">
        <v>501</v>
      </c>
      <c r="E26" s="585"/>
      <c r="F26" s="27"/>
      <c r="G26" s="27"/>
      <c r="H26" s="27"/>
      <c r="I26" s="27"/>
      <c r="J26" s="27"/>
      <c r="K26" s="27"/>
      <c r="L26" s="27"/>
    </row>
    <row r="27" spans="2:12" s="33" customFormat="1" ht="12">
      <c r="B27" s="511" t="s">
        <v>1441</v>
      </c>
      <c r="C27" s="511" t="s">
        <v>1442</v>
      </c>
      <c r="D27" s="511">
        <v>5010</v>
      </c>
      <c r="E27" s="585"/>
      <c r="F27" s="27"/>
      <c r="G27" s="27"/>
      <c r="H27" s="27"/>
      <c r="I27" s="27"/>
      <c r="J27" s="27"/>
      <c r="K27" s="27"/>
      <c r="L27" s="27"/>
    </row>
    <row r="28" spans="2:12" s="33" customFormat="1" ht="12">
      <c r="B28" s="511" t="s">
        <v>1441</v>
      </c>
      <c r="C28" s="511" t="s">
        <v>1442</v>
      </c>
      <c r="D28" s="511">
        <v>502</v>
      </c>
      <c r="E28" s="585"/>
      <c r="F28" s="27"/>
      <c r="G28" s="27"/>
      <c r="H28" s="27"/>
      <c r="I28" s="27"/>
      <c r="J28" s="27"/>
      <c r="K28" s="27"/>
      <c r="L28" s="27"/>
    </row>
    <row r="29" spans="2:12" s="33" customFormat="1" ht="12">
      <c r="B29" s="511" t="s">
        <v>1441</v>
      </c>
      <c r="C29" s="511" t="s">
        <v>1442</v>
      </c>
      <c r="D29" s="511">
        <v>5020</v>
      </c>
      <c r="E29" s="585"/>
      <c r="F29" s="27"/>
      <c r="G29" s="27"/>
      <c r="H29" s="27"/>
      <c r="I29" s="27"/>
      <c r="J29" s="27"/>
      <c r="K29" s="27"/>
      <c r="L29" s="27"/>
    </row>
    <row r="30" spans="2:12" s="33" customFormat="1" ht="12">
      <c r="B30" s="511" t="s">
        <v>1441</v>
      </c>
      <c r="C30" s="511" t="s">
        <v>1442</v>
      </c>
      <c r="D30" s="511">
        <v>5222</v>
      </c>
      <c r="E30" s="585"/>
      <c r="F30" s="27"/>
      <c r="G30" s="27"/>
      <c r="H30" s="27"/>
      <c r="I30" s="27"/>
      <c r="J30" s="27"/>
      <c r="K30" s="27"/>
      <c r="L30" s="27"/>
    </row>
    <row r="31" spans="2:12" s="33" customFormat="1" ht="12">
      <c r="B31" s="511" t="s">
        <v>1441</v>
      </c>
      <c r="C31" s="511" t="s">
        <v>1442</v>
      </c>
      <c r="D31" s="511">
        <v>5224</v>
      </c>
      <c r="E31" s="585"/>
      <c r="F31" s="27"/>
      <c r="G31" s="27"/>
      <c r="H31" s="27"/>
      <c r="I31" s="27"/>
      <c r="J31" s="27"/>
      <c r="K31" s="27"/>
      <c r="L31" s="27"/>
    </row>
    <row r="32" spans="2:12" s="33" customFormat="1" ht="12">
      <c r="B32" s="511" t="s">
        <v>1441</v>
      </c>
      <c r="C32" s="511" t="s">
        <v>1442</v>
      </c>
      <c r="D32" s="511">
        <v>5229</v>
      </c>
      <c r="E32" s="586"/>
      <c r="F32" s="27"/>
      <c r="G32" s="27"/>
      <c r="H32" s="27"/>
      <c r="I32" s="27"/>
      <c r="J32" s="27"/>
      <c r="K32" s="27"/>
      <c r="L32" s="27"/>
    </row>
    <row r="33" spans="2:12" s="33" customFormat="1" ht="12">
      <c r="B33" s="511" t="s">
        <v>1366</v>
      </c>
      <c r="C33" s="511" t="s">
        <v>1444</v>
      </c>
      <c r="D33" s="511">
        <v>27</v>
      </c>
      <c r="E33" s="584" t="s">
        <v>1445</v>
      </c>
      <c r="F33" s="27"/>
      <c r="G33" s="27"/>
      <c r="H33" s="27"/>
      <c r="I33" s="27"/>
      <c r="J33" s="27"/>
      <c r="K33" s="27"/>
      <c r="L33" s="27"/>
    </row>
    <row r="34" spans="2:12" s="33" customFormat="1" ht="12">
      <c r="B34" s="511" t="s">
        <v>1366</v>
      </c>
      <c r="C34" s="511" t="s">
        <v>1444</v>
      </c>
      <c r="D34" s="511">
        <v>2712</v>
      </c>
      <c r="E34" s="587"/>
      <c r="F34" s="27"/>
      <c r="G34" s="27"/>
      <c r="H34" s="27"/>
      <c r="I34" s="27"/>
      <c r="J34" s="27"/>
      <c r="K34" s="27"/>
      <c r="L34" s="27"/>
    </row>
    <row r="35" spans="2:12" s="33" customFormat="1" ht="12">
      <c r="B35" s="511" t="s">
        <v>1366</v>
      </c>
      <c r="C35" s="511" t="s">
        <v>1444</v>
      </c>
      <c r="D35" s="511">
        <v>3314</v>
      </c>
      <c r="E35" s="587"/>
      <c r="F35" s="27"/>
      <c r="G35" s="27"/>
      <c r="H35" s="27"/>
      <c r="I35" s="27"/>
      <c r="J35" s="27"/>
      <c r="K35" s="27"/>
      <c r="L35" s="27"/>
    </row>
    <row r="36" spans="2:12" s="33" customFormat="1" ht="12">
      <c r="B36" s="511" t="s">
        <v>1366</v>
      </c>
      <c r="C36" s="511" t="s">
        <v>1444</v>
      </c>
      <c r="D36" s="511">
        <v>35</v>
      </c>
      <c r="E36" s="587"/>
      <c r="F36" s="27"/>
      <c r="G36" s="27"/>
      <c r="H36" s="27"/>
      <c r="I36" s="27"/>
      <c r="J36" s="27"/>
      <c r="K36" s="27"/>
      <c r="L36" s="27"/>
    </row>
    <row r="37" spans="2:12" s="33" customFormat="1" ht="12">
      <c r="B37" s="511" t="s">
        <v>1366</v>
      </c>
      <c r="C37" s="511" t="s">
        <v>1444</v>
      </c>
      <c r="D37" s="511">
        <v>351</v>
      </c>
      <c r="E37" s="587"/>
      <c r="F37" s="27"/>
      <c r="G37" s="27"/>
      <c r="H37" s="27"/>
      <c r="I37" s="27"/>
      <c r="J37" s="27"/>
      <c r="K37" s="27"/>
      <c r="L37" s="27"/>
    </row>
    <row r="38" spans="2:12" s="33" customFormat="1" ht="12">
      <c r="B38" s="511" t="s">
        <v>1366</v>
      </c>
      <c r="C38" s="511" t="s">
        <v>1444</v>
      </c>
      <c r="D38" s="511">
        <v>3511</v>
      </c>
      <c r="E38" s="587"/>
      <c r="F38" s="27"/>
      <c r="G38" s="27"/>
      <c r="H38" s="27"/>
      <c r="I38" s="27"/>
      <c r="J38" s="27"/>
      <c r="K38" s="27"/>
      <c r="L38" s="27"/>
    </row>
    <row r="39" spans="2:12" s="33" customFormat="1" ht="12">
      <c r="B39" s="511" t="s">
        <v>1366</v>
      </c>
      <c r="C39" s="511" t="s">
        <v>1444</v>
      </c>
      <c r="D39" s="511">
        <v>3512</v>
      </c>
      <c r="E39" s="587"/>
      <c r="F39" s="27"/>
      <c r="G39" s="27"/>
      <c r="H39" s="27"/>
      <c r="I39" s="27"/>
      <c r="J39" s="27"/>
      <c r="K39" s="27"/>
      <c r="L39" s="27"/>
    </row>
    <row r="40" spans="2:12" s="33" customFormat="1" ht="12">
      <c r="B40" s="511" t="s">
        <v>1366</v>
      </c>
      <c r="C40" s="511" t="s">
        <v>1444</v>
      </c>
      <c r="D40" s="511">
        <v>3513</v>
      </c>
      <c r="E40" s="587"/>
      <c r="F40" s="27"/>
      <c r="G40" s="27"/>
      <c r="H40" s="27"/>
      <c r="I40" s="27"/>
      <c r="J40" s="27"/>
      <c r="K40" s="27"/>
      <c r="L40" s="27"/>
    </row>
    <row r="41" spans="2:12" s="33" customFormat="1" ht="12">
      <c r="B41" s="511" t="s">
        <v>1366</v>
      </c>
      <c r="C41" s="511" t="s">
        <v>1444</v>
      </c>
      <c r="D41" s="511">
        <v>3514</v>
      </c>
      <c r="E41" s="587"/>
      <c r="F41" s="27"/>
      <c r="G41" s="27"/>
      <c r="H41" s="27"/>
      <c r="I41" s="27"/>
      <c r="J41" s="27"/>
      <c r="K41" s="27"/>
      <c r="L41" s="27"/>
    </row>
    <row r="42" spans="2:12" s="33" customFormat="1" ht="12">
      <c r="B42" s="511" t="s">
        <v>1366</v>
      </c>
      <c r="C42" s="511" t="s">
        <v>1444</v>
      </c>
      <c r="D42" s="511">
        <v>4321</v>
      </c>
      <c r="E42" s="588"/>
      <c r="F42" s="27"/>
      <c r="G42" s="27"/>
      <c r="H42" s="27"/>
      <c r="I42" s="27"/>
      <c r="J42" s="27"/>
      <c r="K42" s="27"/>
      <c r="L42" s="27"/>
    </row>
    <row r="43" spans="2:12" s="33" customFormat="1" ht="12">
      <c r="B43" s="511" t="s">
        <v>1446</v>
      </c>
      <c r="C43" s="511" t="s">
        <v>1447</v>
      </c>
      <c r="D43" s="511">
        <v>91</v>
      </c>
      <c r="E43" s="584" t="s">
        <v>1448</v>
      </c>
      <c r="F43" s="27"/>
      <c r="G43" s="27"/>
      <c r="H43" s="27"/>
      <c r="I43" s="27"/>
      <c r="J43" s="27"/>
      <c r="K43" s="27"/>
      <c r="L43" s="27"/>
    </row>
    <row r="44" spans="2:12" s="33" customFormat="1" ht="12">
      <c r="B44" s="511" t="s">
        <v>1446</v>
      </c>
      <c r="C44" s="511" t="s">
        <v>1447</v>
      </c>
      <c r="D44" s="511">
        <v>910</v>
      </c>
      <c r="E44" s="587"/>
      <c r="F44" s="27"/>
      <c r="G44" s="27"/>
      <c r="H44" s="27"/>
      <c r="I44" s="27"/>
      <c r="J44" s="27"/>
      <c r="K44" s="27"/>
      <c r="L44" s="27"/>
    </row>
    <row r="45" spans="2:12" s="33" customFormat="1" ht="12">
      <c r="B45" s="511" t="s">
        <v>1446</v>
      </c>
      <c r="C45" s="511" t="s">
        <v>1447</v>
      </c>
      <c r="D45" s="511">
        <v>192</v>
      </c>
      <c r="E45" s="587"/>
      <c r="F45" s="27"/>
      <c r="G45" s="27"/>
      <c r="H45" s="27"/>
      <c r="I45" s="27"/>
      <c r="J45" s="27"/>
      <c r="K45" s="27"/>
      <c r="L45" s="27"/>
    </row>
    <row r="46" spans="2:12" s="33" customFormat="1" ht="12">
      <c r="B46" s="511" t="s">
        <v>1446</v>
      </c>
      <c r="C46" s="511" t="s">
        <v>1447</v>
      </c>
      <c r="D46" s="511">
        <v>1920</v>
      </c>
      <c r="E46" s="587"/>
      <c r="F46" s="27"/>
      <c r="G46" s="27"/>
      <c r="H46" s="27"/>
      <c r="I46" s="27"/>
      <c r="J46" s="27"/>
      <c r="K46" s="27"/>
      <c r="L46" s="27"/>
    </row>
    <row r="47" spans="2:12" s="33" customFormat="1" ht="12">
      <c r="B47" s="511" t="s">
        <v>1446</v>
      </c>
      <c r="C47" s="511" t="s">
        <v>1447</v>
      </c>
      <c r="D47" s="511">
        <v>2014</v>
      </c>
      <c r="E47" s="587"/>
      <c r="F47" s="27"/>
      <c r="G47" s="27"/>
      <c r="H47" s="27"/>
      <c r="I47" s="27"/>
      <c r="J47" s="27"/>
      <c r="K47" s="27"/>
      <c r="L47" s="27"/>
    </row>
    <row r="48" spans="2:12" s="33" customFormat="1" ht="12">
      <c r="B48" s="511" t="s">
        <v>1446</v>
      </c>
      <c r="C48" s="511" t="s">
        <v>1447</v>
      </c>
      <c r="D48" s="511">
        <v>352</v>
      </c>
      <c r="E48" s="587"/>
      <c r="F48" s="27"/>
      <c r="G48" s="27"/>
      <c r="H48" s="27"/>
      <c r="I48" s="27"/>
      <c r="J48" s="27"/>
      <c r="K48" s="27"/>
      <c r="L48" s="27"/>
    </row>
    <row r="49" spans="2:12" s="33" customFormat="1" ht="12">
      <c r="B49" s="511" t="s">
        <v>1446</v>
      </c>
      <c r="C49" s="511" t="s">
        <v>1447</v>
      </c>
      <c r="D49" s="511">
        <v>3521</v>
      </c>
      <c r="E49" s="587"/>
      <c r="F49" s="27"/>
      <c r="G49" s="27"/>
      <c r="H49" s="27"/>
      <c r="I49" s="27"/>
      <c r="J49" s="27"/>
      <c r="K49" s="27"/>
      <c r="L49" s="27"/>
    </row>
    <row r="50" spans="2:12" s="33" customFormat="1" ht="12">
      <c r="B50" s="511" t="s">
        <v>1446</v>
      </c>
      <c r="C50" s="511" t="s">
        <v>1447</v>
      </c>
      <c r="D50" s="511">
        <v>3522</v>
      </c>
      <c r="E50" s="587"/>
      <c r="F50" s="27"/>
      <c r="G50" s="27"/>
      <c r="H50" s="27"/>
      <c r="I50" s="27"/>
      <c r="J50" s="27"/>
      <c r="K50" s="27"/>
      <c r="L50" s="27"/>
    </row>
    <row r="51" spans="2:12" s="33" customFormat="1" ht="12">
      <c r="B51" s="511" t="s">
        <v>1446</v>
      </c>
      <c r="C51" s="511" t="s">
        <v>1447</v>
      </c>
      <c r="D51" s="511">
        <v>3523</v>
      </c>
      <c r="E51" s="587"/>
      <c r="F51" s="27"/>
      <c r="G51" s="27"/>
      <c r="H51" s="27"/>
      <c r="I51" s="27"/>
      <c r="J51" s="27"/>
      <c r="K51" s="27"/>
      <c r="L51" s="27"/>
    </row>
    <row r="52" spans="2:12" s="33" customFormat="1" ht="12">
      <c r="B52" s="511" t="s">
        <v>1446</v>
      </c>
      <c r="C52" s="511" t="s">
        <v>1447</v>
      </c>
      <c r="D52" s="511">
        <v>4612</v>
      </c>
      <c r="E52" s="587"/>
      <c r="F52" s="27"/>
      <c r="G52" s="27"/>
      <c r="H52" s="27"/>
      <c r="I52" s="27"/>
      <c r="J52" s="27"/>
      <c r="K52" s="27"/>
      <c r="L52" s="27"/>
    </row>
    <row r="53" spans="2:12" s="33" customFormat="1" ht="12">
      <c r="B53" s="511" t="s">
        <v>1446</v>
      </c>
      <c r="C53" s="511" t="s">
        <v>1447</v>
      </c>
      <c r="D53" s="511">
        <v>4671</v>
      </c>
      <c r="E53" s="587"/>
      <c r="F53" s="27"/>
      <c r="G53" s="27"/>
      <c r="H53" s="27"/>
      <c r="I53" s="27"/>
      <c r="J53" s="27"/>
      <c r="K53" s="27"/>
      <c r="L53" s="27"/>
    </row>
    <row r="54" spans="2:12" s="33" customFormat="1" ht="12">
      <c r="B54" s="511" t="s">
        <v>1446</v>
      </c>
      <c r="C54" s="511" t="s">
        <v>1447</v>
      </c>
      <c r="D54" s="511">
        <v>6</v>
      </c>
      <c r="E54" s="587"/>
      <c r="F54" s="27"/>
      <c r="G54" s="27"/>
      <c r="H54" s="27"/>
      <c r="I54" s="27"/>
      <c r="J54" s="27"/>
      <c r="K54" s="27"/>
      <c r="L54" s="27"/>
    </row>
    <row r="55" spans="2:12" s="33" customFormat="1" ht="12">
      <c r="B55" s="511" t="s">
        <v>1446</v>
      </c>
      <c r="C55" s="511" t="s">
        <v>1447</v>
      </c>
      <c r="D55" s="511">
        <v>61</v>
      </c>
      <c r="E55" s="587"/>
      <c r="F55" s="27"/>
      <c r="G55" s="27"/>
      <c r="H55" s="27"/>
      <c r="I55" s="27"/>
      <c r="J55" s="27"/>
      <c r="K55" s="27"/>
      <c r="L55" s="27"/>
    </row>
    <row r="56" spans="2:12" s="33" customFormat="1" ht="12">
      <c r="B56" s="511" t="s">
        <v>1446</v>
      </c>
      <c r="C56" s="511" t="s">
        <v>1447</v>
      </c>
      <c r="D56" s="511">
        <v>610</v>
      </c>
      <c r="E56" s="587"/>
      <c r="F56" s="27"/>
      <c r="G56" s="27"/>
      <c r="H56" s="27"/>
      <c r="I56" s="27"/>
      <c r="J56" s="27"/>
      <c r="K56" s="27"/>
      <c r="L56" s="27"/>
    </row>
    <row r="57" spans="2:12" s="33" customFormat="1" ht="12">
      <c r="B57" s="511" t="s">
        <v>1446</v>
      </c>
      <c r="C57" s="511" t="s">
        <v>1447</v>
      </c>
      <c r="D57" s="511">
        <v>62</v>
      </c>
      <c r="E57" s="587"/>
      <c r="F57" s="27"/>
      <c r="G57" s="27"/>
      <c r="H57" s="27"/>
      <c r="I57" s="27"/>
      <c r="J57" s="27"/>
      <c r="K57" s="27"/>
      <c r="L57" s="27"/>
    </row>
    <row r="58" spans="2:12" s="33" customFormat="1" ht="12">
      <c r="B58" s="511" t="s">
        <v>1446</v>
      </c>
      <c r="C58" s="511" t="s">
        <v>1447</v>
      </c>
      <c r="D58" s="511">
        <v>620</v>
      </c>
      <c r="E58" s="588"/>
      <c r="F58" s="27"/>
      <c r="G58" s="27"/>
      <c r="H58" s="27"/>
      <c r="I58" s="27"/>
      <c r="J58" s="27"/>
      <c r="K58" s="27"/>
      <c r="L58" s="27"/>
    </row>
    <row r="59" spans="2:12" s="33" customFormat="1" ht="12.75" customHeight="1">
      <c r="B59" s="512" t="s">
        <v>1449</v>
      </c>
      <c r="C59" s="511" t="s">
        <v>1450</v>
      </c>
      <c r="D59" s="511">
        <v>24</v>
      </c>
      <c r="E59" s="584" t="s">
        <v>1451</v>
      </c>
      <c r="F59" s="27"/>
      <c r="G59" s="27"/>
      <c r="H59" s="27"/>
      <c r="I59" s="27"/>
      <c r="J59" s="27"/>
      <c r="K59" s="27"/>
      <c r="L59" s="27"/>
    </row>
    <row r="60" spans="2:12" s="33" customFormat="1" ht="12.75" customHeight="1">
      <c r="B60" s="512" t="s">
        <v>1449</v>
      </c>
      <c r="C60" s="511" t="s">
        <v>1450</v>
      </c>
      <c r="D60" s="511">
        <v>241</v>
      </c>
      <c r="E60" s="587"/>
      <c r="F60" s="27"/>
      <c r="G60" s="27"/>
      <c r="H60" s="27"/>
      <c r="I60" s="27"/>
      <c r="J60" s="27"/>
      <c r="K60" s="27"/>
      <c r="L60" s="27"/>
    </row>
    <row r="61" spans="2:12" s="33" customFormat="1" ht="12.75" customHeight="1">
      <c r="B61" s="512" t="s">
        <v>1449</v>
      </c>
      <c r="C61" s="511" t="s">
        <v>1450</v>
      </c>
      <c r="D61" s="511">
        <v>2410</v>
      </c>
      <c r="E61" s="587"/>
      <c r="F61" s="27"/>
      <c r="G61" s="27"/>
      <c r="H61" s="27"/>
      <c r="I61" s="27"/>
      <c r="J61" s="27"/>
      <c r="K61" s="27"/>
      <c r="L61" s="27"/>
    </row>
    <row r="62" spans="2:12" s="33" customFormat="1" ht="12.75" customHeight="1">
      <c r="B62" s="512" t="s">
        <v>1449</v>
      </c>
      <c r="C62" s="511" t="s">
        <v>1450</v>
      </c>
      <c r="D62" s="511">
        <v>242</v>
      </c>
      <c r="E62" s="587"/>
      <c r="F62" s="27"/>
      <c r="G62" s="27"/>
      <c r="H62" s="27"/>
      <c r="I62" s="27"/>
      <c r="J62" s="27"/>
      <c r="K62" s="27"/>
      <c r="L62" s="27"/>
    </row>
    <row r="63" spans="2:12" s="33" customFormat="1" ht="12.75" customHeight="1">
      <c r="B63" s="512" t="s">
        <v>1449</v>
      </c>
      <c r="C63" s="511" t="s">
        <v>1450</v>
      </c>
      <c r="D63" s="511">
        <v>2420</v>
      </c>
      <c r="E63" s="587"/>
      <c r="F63" s="27"/>
      <c r="G63" s="27"/>
      <c r="H63" s="27"/>
      <c r="I63" s="27"/>
      <c r="J63" s="27"/>
      <c r="K63" s="27"/>
      <c r="L63" s="27"/>
    </row>
    <row r="64" spans="2:12" s="33" customFormat="1" ht="12.75" customHeight="1">
      <c r="B64" s="512" t="s">
        <v>1449</v>
      </c>
      <c r="C64" s="511" t="s">
        <v>1450</v>
      </c>
      <c r="D64" s="511">
        <v>2434</v>
      </c>
      <c r="E64" s="587"/>
      <c r="F64" s="27"/>
      <c r="G64" s="27"/>
      <c r="H64" s="27"/>
      <c r="I64" s="27"/>
      <c r="J64" s="27"/>
      <c r="K64" s="27"/>
      <c r="L64" s="27"/>
    </row>
    <row r="65" spans="2:12" s="33" customFormat="1" ht="12.75" customHeight="1">
      <c r="B65" s="512" t="s">
        <v>1449</v>
      </c>
      <c r="C65" s="511" t="s">
        <v>1450</v>
      </c>
      <c r="D65" s="511">
        <v>244</v>
      </c>
      <c r="E65" s="587"/>
      <c r="F65" s="27"/>
      <c r="G65" s="27"/>
      <c r="H65" s="27"/>
      <c r="I65" s="27"/>
      <c r="J65" s="27"/>
      <c r="K65" s="27"/>
      <c r="L65" s="27"/>
    </row>
    <row r="66" spans="2:12" s="33" customFormat="1" ht="12.75" customHeight="1">
      <c r="B66" s="512" t="s">
        <v>1449</v>
      </c>
      <c r="C66" s="511" t="s">
        <v>1450</v>
      </c>
      <c r="D66" s="511">
        <v>2442</v>
      </c>
      <c r="E66" s="587"/>
      <c r="F66" s="27"/>
      <c r="G66" s="27"/>
      <c r="H66" s="27"/>
      <c r="I66" s="27"/>
      <c r="J66" s="27"/>
      <c r="K66" s="27"/>
      <c r="L66" s="27"/>
    </row>
    <row r="67" spans="2:12" s="33" customFormat="1" ht="12.75" customHeight="1">
      <c r="B67" s="512" t="s">
        <v>1449</v>
      </c>
      <c r="C67" s="511" t="s">
        <v>1450</v>
      </c>
      <c r="D67" s="511">
        <v>2444</v>
      </c>
      <c r="E67" s="587"/>
      <c r="F67" s="27"/>
      <c r="G67" s="27"/>
      <c r="H67" s="27"/>
      <c r="I67" s="27"/>
      <c r="J67" s="27"/>
      <c r="K67" s="27"/>
      <c r="L67" s="27"/>
    </row>
    <row r="68" spans="2:12" s="33" customFormat="1" ht="12.75" customHeight="1">
      <c r="B68" s="512" t="s">
        <v>1449</v>
      </c>
      <c r="C68" s="511" t="s">
        <v>1450</v>
      </c>
      <c r="D68" s="511">
        <v>2445</v>
      </c>
      <c r="E68" s="587"/>
      <c r="F68" s="27"/>
      <c r="G68" s="27"/>
      <c r="H68" s="27"/>
      <c r="I68" s="27"/>
      <c r="J68" s="27"/>
      <c r="K68" s="27"/>
      <c r="L68" s="27"/>
    </row>
    <row r="69" spans="2:12" s="33" customFormat="1" ht="12.75" customHeight="1">
      <c r="B69" s="512" t="s">
        <v>1449</v>
      </c>
      <c r="C69" s="511" t="s">
        <v>1450</v>
      </c>
      <c r="D69" s="511">
        <v>245</v>
      </c>
      <c r="E69" s="587"/>
      <c r="F69" s="27"/>
      <c r="G69" s="27"/>
      <c r="H69" s="27"/>
      <c r="I69" s="27"/>
      <c r="J69" s="27"/>
      <c r="K69" s="27"/>
      <c r="L69" s="27"/>
    </row>
    <row r="70" spans="2:12" s="33" customFormat="1" ht="12.75" customHeight="1">
      <c r="B70" s="512" t="s">
        <v>1449</v>
      </c>
      <c r="C70" s="511" t="s">
        <v>1450</v>
      </c>
      <c r="D70" s="511">
        <v>2451</v>
      </c>
      <c r="E70" s="587"/>
      <c r="F70" s="27"/>
      <c r="G70" s="27"/>
      <c r="H70" s="27"/>
      <c r="I70" s="27"/>
      <c r="J70" s="27"/>
      <c r="K70" s="27"/>
      <c r="L70" s="27"/>
    </row>
    <row r="71" spans="2:12" s="33" customFormat="1" ht="12.75" customHeight="1">
      <c r="B71" s="512" t="s">
        <v>1449</v>
      </c>
      <c r="C71" s="511" t="s">
        <v>1450</v>
      </c>
      <c r="D71" s="511">
        <v>2452</v>
      </c>
      <c r="E71" s="587"/>
      <c r="F71" s="27"/>
      <c r="G71" s="27"/>
      <c r="H71" s="27"/>
      <c r="I71" s="27"/>
      <c r="J71" s="27"/>
      <c r="K71" s="27"/>
      <c r="L71" s="27"/>
    </row>
    <row r="72" spans="2:12" s="33" customFormat="1" ht="12.75" customHeight="1">
      <c r="B72" s="512" t="s">
        <v>1449</v>
      </c>
      <c r="C72" s="511" t="s">
        <v>1450</v>
      </c>
      <c r="D72" s="511">
        <v>25</v>
      </c>
      <c r="E72" s="587"/>
      <c r="F72" s="27"/>
      <c r="G72" s="27"/>
      <c r="H72" s="27"/>
      <c r="I72" s="27"/>
      <c r="J72" s="27"/>
      <c r="K72" s="27"/>
      <c r="L72" s="27"/>
    </row>
    <row r="73" spans="2:12" s="33" customFormat="1" ht="12.75" customHeight="1">
      <c r="B73" s="512" t="s">
        <v>1449</v>
      </c>
      <c r="C73" s="511" t="s">
        <v>1450</v>
      </c>
      <c r="D73" s="511">
        <v>251</v>
      </c>
      <c r="E73" s="587"/>
      <c r="F73" s="27"/>
      <c r="G73" s="27"/>
      <c r="H73" s="27"/>
      <c r="I73" s="27"/>
      <c r="J73" s="27"/>
      <c r="K73" s="27"/>
      <c r="L73" s="27"/>
    </row>
    <row r="74" spans="2:12" s="33" customFormat="1" ht="12.75" customHeight="1">
      <c r="B74" s="512" t="s">
        <v>1449</v>
      </c>
      <c r="C74" s="511" t="s">
        <v>1450</v>
      </c>
      <c r="D74" s="511">
        <v>2511</v>
      </c>
      <c r="E74" s="587"/>
      <c r="F74" s="27"/>
      <c r="G74" s="27"/>
      <c r="H74" s="27"/>
      <c r="I74" s="27"/>
      <c r="J74" s="27"/>
      <c r="K74" s="27"/>
      <c r="L74" s="27"/>
    </row>
    <row r="75" spans="2:12" s="33" customFormat="1" ht="12.75" customHeight="1">
      <c r="B75" s="512" t="s">
        <v>1449</v>
      </c>
      <c r="C75" s="511" t="s">
        <v>1450</v>
      </c>
      <c r="D75" s="511">
        <v>4672</v>
      </c>
      <c r="E75" s="587"/>
      <c r="F75" s="27"/>
      <c r="G75" s="27"/>
      <c r="H75" s="27"/>
      <c r="I75" s="27"/>
      <c r="J75" s="27"/>
      <c r="K75" s="27"/>
      <c r="L75" s="27"/>
    </row>
    <row r="76" spans="2:12" s="33" customFormat="1" ht="12.75" customHeight="1">
      <c r="B76" s="512" t="s">
        <v>1449</v>
      </c>
      <c r="C76" s="511" t="s">
        <v>1452</v>
      </c>
      <c r="D76" s="511">
        <v>5</v>
      </c>
      <c r="E76" s="587"/>
      <c r="F76" s="27"/>
      <c r="G76" s="27"/>
      <c r="H76" s="27"/>
      <c r="I76" s="27"/>
      <c r="J76" s="27"/>
      <c r="K76" s="27"/>
      <c r="L76" s="27"/>
    </row>
    <row r="77" spans="2:12" s="33" customFormat="1" ht="12.75" customHeight="1">
      <c r="B77" s="512" t="s">
        <v>1449</v>
      </c>
      <c r="C77" s="511" t="s">
        <v>1452</v>
      </c>
      <c r="D77" s="511">
        <v>51</v>
      </c>
      <c r="E77" s="587"/>
      <c r="F77" s="27"/>
      <c r="G77" s="27"/>
      <c r="H77" s="27"/>
      <c r="I77" s="27"/>
      <c r="J77" s="27"/>
      <c r="K77" s="27"/>
      <c r="L77" s="27"/>
    </row>
    <row r="78" spans="2:12" s="33" customFormat="1" ht="12.75" customHeight="1">
      <c r="B78" s="512" t="s">
        <v>1449</v>
      </c>
      <c r="C78" s="511" t="s">
        <v>1452</v>
      </c>
      <c r="D78" s="511">
        <v>510</v>
      </c>
      <c r="E78" s="587"/>
      <c r="F78" s="27"/>
      <c r="G78" s="27"/>
      <c r="H78" s="27"/>
      <c r="I78" s="27"/>
      <c r="J78" s="27"/>
      <c r="K78" s="27"/>
      <c r="L78" s="27"/>
    </row>
    <row r="79" spans="2:12" s="33" customFormat="1" ht="12.75" customHeight="1">
      <c r="B79" s="512" t="s">
        <v>1449</v>
      </c>
      <c r="C79" s="511" t="s">
        <v>1452</v>
      </c>
      <c r="D79" s="511">
        <v>52</v>
      </c>
      <c r="E79" s="587"/>
      <c r="F79" s="27"/>
      <c r="G79" s="27"/>
      <c r="H79" s="27"/>
      <c r="I79" s="27"/>
      <c r="J79" s="27"/>
      <c r="K79" s="27"/>
      <c r="L79" s="27"/>
    </row>
    <row r="80" spans="2:12" s="33" customFormat="1" ht="12.75" customHeight="1">
      <c r="B80" s="512" t="s">
        <v>1449</v>
      </c>
      <c r="C80" s="511" t="s">
        <v>1452</v>
      </c>
      <c r="D80" s="511">
        <v>520</v>
      </c>
      <c r="E80" s="587"/>
      <c r="F80" s="27"/>
      <c r="G80" s="27"/>
      <c r="H80" s="27"/>
      <c r="I80" s="27"/>
      <c r="J80" s="27"/>
      <c r="K80" s="27"/>
      <c r="L80" s="27"/>
    </row>
    <row r="81" spans="2:12" s="33" customFormat="1" ht="12.75" customHeight="1">
      <c r="B81" s="512" t="s">
        <v>1449</v>
      </c>
      <c r="C81" s="511" t="s">
        <v>1450</v>
      </c>
      <c r="D81" s="511">
        <v>7</v>
      </c>
      <c r="E81" s="587"/>
      <c r="F81" s="27"/>
      <c r="G81" s="27"/>
      <c r="H81" s="27"/>
      <c r="I81" s="27"/>
      <c r="J81" s="27"/>
      <c r="K81" s="27"/>
      <c r="L81" s="27"/>
    </row>
    <row r="82" spans="2:12" s="33" customFormat="1" ht="12.75" customHeight="1">
      <c r="B82" s="512" t="s">
        <v>1449</v>
      </c>
      <c r="C82" s="511" t="s">
        <v>1450</v>
      </c>
      <c r="D82" s="511">
        <v>72</v>
      </c>
      <c r="E82" s="587"/>
      <c r="F82" s="27"/>
      <c r="G82" s="27"/>
      <c r="H82" s="27"/>
      <c r="I82" s="27"/>
      <c r="J82" s="27"/>
      <c r="K82" s="27"/>
      <c r="L82" s="27"/>
    </row>
    <row r="83" spans="2:12" s="33" customFormat="1" ht="12.75" customHeight="1">
      <c r="B83" s="512" t="s">
        <v>1449</v>
      </c>
      <c r="C83" s="511" t="s">
        <v>1450</v>
      </c>
      <c r="D83" s="511">
        <v>729</v>
      </c>
      <c r="E83" s="588"/>
      <c r="F83" s="27"/>
      <c r="G83" s="27"/>
      <c r="H83" s="27"/>
      <c r="I83" s="27"/>
      <c r="J83" s="27"/>
      <c r="K83" s="27"/>
      <c r="L83" s="27"/>
    </row>
    <row r="84" spans="2:12" s="33" customFormat="1" ht="19.5" customHeight="1">
      <c r="B84" s="511" t="s">
        <v>1446</v>
      </c>
      <c r="C84" s="511" t="s">
        <v>1452</v>
      </c>
      <c r="D84" s="511">
        <v>8</v>
      </c>
      <c r="E84" s="584" t="s">
        <v>1458</v>
      </c>
      <c r="F84" s="27"/>
      <c r="G84" s="27"/>
      <c r="H84" s="27"/>
      <c r="I84" s="27"/>
      <c r="J84" s="27"/>
      <c r="K84" s="27"/>
      <c r="L84" s="27"/>
    </row>
    <row r="85" spans="2:12" s="33" customFormat="1" ht="19.5" customHeight="1">
      <c r="B85" s="511" t="s">
        <v>1446</v>
      </c>
      <c r="C85" s="511" t="s">
        <v>1452</v>
      </c>
      <c r="D85" s="511">
        <v>9</v>
      </c>
      <c r="E85" s="588"/>
      <c r="F85" s="27"/>
      <c r="G85" s="27"/>
      <c r="H85" s="27"/>
      <c r="I85" s="27"/>
      <c r="J85" s="27"/>
      <c r="K85" s="27"/>
      <c r="L85" s="27"/>
    </row>
    <row r="86" spans="2:12" s="33" customFormat="1" ht="12">
      <c r="B86" s="511" t="s">
        <v>1371</v>
      </c>
      <c r="C86" s="511" t="s">
        <v>1453</v>
      </c>
      <c r="D86" s="511">
        <v>235</v>
      </c>
      <c r="E86" s="584" t="s">
        <v>1451</v>
      </c>
      <c r="F86" s="27"/>
      <c r="G86" s="27"/>
      <c r="H86" s="27"/>
      <c r="I86" s="27"/>
      <c r="J86" s="27"/>
      <c r="K86" s="27"/>
      <c r="L86" s="27"/>
    </row>
    <row r="87" spans="2:12" s="33" customFormat="1" ht="12">
      <c r="B87" s="511" t="s">
        <v>1371</v>
      </c>
      <c r="C87" s="511" t="s">
        <v>1453</v>
      </c>
      <c r="D87" s="511">
        <v>2351</v>
      </c>
      <c r="E87" s="587"/>
      <c r="F87" s="27"/>
      <c r="G87" s="27"/>
      <c r="H87" s="27"/>
      <c r="I87" s="27"/>
      <c r="J87" s="27"/>
      <c r="K87" s="27"/>
      <c r="L87" s="27"/>
    </row>
    <row r="88" spans="2:12" s="33" customFormat="1" ht="12">
      <c r="B88" s="511" t="s">
        <v>1371</v>
      </c>
      <c r="C88" s="511" t="s">
        <v>1453</v>
      </c>
      <c r="D88" s="511">
        <v>2352</v>
      </c>
      <c r="E88" s="587"/>
      <c r="F88" s="27"/>
      <c r="G88" s="27"/>
      <c r="H88" s="27"/>
      <c r="I88" s="27"/>
      <c r="J88" s="27"/>
      <c r="K88" s="27"/>
      <c r="L88" s="27"/>
    </row>
    <row r="89" spans="2:12" s="33" customFormat="1" ht="12">
      <c r="B89" s="511" t="s">
        <v>1371</v>
      </c>
      <c r="C89" s="511" t="s">
        <v>1453</v>
      </c>
      <c r="D89" s="511">
        <v>236</v>
      </c>
      <c r="E89" s="587"/>
      <c r="F89" s="27"/>
      <c r="G89" s="27"/>
      <c r="H89" s="27"/>
      <c r="I89" s="27"/>
      <c r="J89" s="27"/>
      <c r="K89" s="27"/>
      <c r="L89" s="27"/>
    </row>
    <row r="90" spans="2:12" s="33" customFormat="1" ht="12">
      <c r="B90" s="511" t="s">
        <v>1371</v>
      </c>
      <c r="C90" s="511" t="s">
        <v>1453</v>
      </c>
      <c r="D90" s="511">
        <v>2361</v>
      </c>
      <c r="E90" s="587"/>
      <c r="F90" s="27"/>
      <c r="G90" s="27"/>
      <c r="H90" s="27"/>
      <c r="I90" s="27"/>
      <c r="J90" s="27"/>
      <c r="K90" s="27"/>
      <c r="L90" s="27"/>
    </row>
    <row r="91" spans="2:12" s="33" customFormat="1" ht="12">
      <c r="B91" s="511" t="s">
        <v>1371</v>
      </c>
      <c r="C91" s="511" t="s">
        <v>1453</v>
      </c>
      <c r="D91" s="511">
        <v>2363</v>
      </c>
      <c r="E91" s="587"/>
      <c r="F91" s="27"/>
      <c r="G91" s="27"/>
      <c r="H91" s="27"/>
      <c r="I91" s="27"/>
      <c r="J91" s="27"/>
      <c r="K91" s="27"/>
      <c r="L91" s="27"/>
    </row>
    <row r="92" spans="2:12" s="33" customFormat="1" ht="12">
      <c r="B92" s="511" t="s">
        <v>1371</v>
      </c>
      <c r="C92" s="511" t="s">
        <v>1453</v>
      </c>
      <c r="D92" s="511">
        <v>2364</v>
      </c>
      <c r="E92" s="587"/>
      <c r="F92" s="27"/>
      <c r="G92" s="27"/>
      <c r="H92" s="27"/>
      <c r="I92" s="27"/>
      <c r="J92" s="27"/>
      <c r="K92" s="27"/>
      <c r="L92" s="27"/>
    </row>
    <row r="93" spans="2:12" s="33" customFormat="1" ht="12">
      <c r="B93" s="511" t="s">
        <v>1371</v>
      </c>
      <c r="C93" s="511" t="s">
        <v>1453</v>
      </c>
      <c r="D93" s="511">
        <v>811</v>
      </c>
      <c r="E93" s="587"/>
      <c r="F93" s="27"/>
      <c r="G93" s="27"/>
      <c r="H93" s="27"/>
      <c r="I93" s="27"/>
      <c r="J93" s="27"/>
      <c r="K93" s="27"/>
      <c r="L93" s="27"/>
    </row>
    <row r="94" spans="2:12" s="33" customFormat="1" ht="12">
      <c r="B94" s="511" t="s">
        <v>1371</v>
      </c>
      <c r="C94" s="511" t="s">
        <v>1453</v>
      </c>
      <c r="D94" s="511">
        <v>89</v>
      </c>
      <c r="E94" s="588"/>
      <c r="F94" s="27"/>
      <c r="G94" s="27"/>
      <c r="H94" s="27"/>
      <c r="I94" s="27"/>
      <c r="J94" s="27"/>
      <c r="K94" s="27"/>
      <c r="L94" s="27"/>
    </row>
    <row r="95" spans="2:12" s="33" customFormat="1" ht="12.75" customHeight="1">
      <c r="B95" s="511" t="s">
        <v>1369</v>
      </c>
      <c r="C95" s="511" t="s">
        <v>1454</v>
      </c>
      <c r="D95" s="511">
        <v>3030</v>
      </c>
      <c r="E95" s="584" t="s">
        <v>1455</v>
      </c>
      <c r="F95" s="27"/>
      <c r="G95" s="27"/>
      <c r="H95" s="27"/>
      <c r="I95" s="27"/>
      <c r="J95" s="27"/>
      <c r="K95" s="27"/>
      <c r="L95" s="27"/>
    </row>
    <row r="96" spans="2:12" s="33" customFormat="1" ht="12.75" customHeight="1">
      <c r="B96" s="511" t="s">
        <v>1369</v>
      </c>
      <c r="C96" s="511" t="s">
        <v>1454</v>
      </c>
      <c r="D96" s="511">
        <v>3316</v>
      </c>
      <c r="E96" s="587"/>
      <c r="F96" s="27"/>
      <c r="G96" s="27"/>
      <c r="H96" s="27"/>
      <c r="I96" s="27"/>
      <c r="J96" s="27"/>
      <c r="K96" s="27"/>
      <c r="L96" s="27"/>
    </row>
    <row r="97" spans="2:12" s="33" customFormat="1" ht="12.75" customHeight="1">
      <c r="B97" s="511" t="s">
        <v>1369</v>
      </c>
      <c r="C97" s="511" t="s">
        <v>1454</v>
      </c>
      <c r="D97" s="511">
        <v>511</v>
      </c>
      <c r="E97" s="587"/>
      <c r="F97" s="27"/>
      <c r="G97" s="27"/>
      <c r="H97" s="27"/>
      <c r="I97" s="27"/>
      <c r="J97" s="27"/>
      <c r="K97" s="27"/>
      <c r="L97" s="27"/>
    </row>
    <row r="98" spans="2:12" s="33" customFormat="1" ht="12.75" customHeight="1">
      <c r="B98" s="511" t="s">
        <v>1369</v>
      </c>
      <c r="C98" s="511" t="s">
        <v>1454</v>
      </c>
      <c r="D98" s="511">
        <v>5110</v>
      </c>
      <c r="E98" s="587"/>
      <c r="F98" s="27"/>
      <c r="G98" s="27"/>
      <c r="H98" s="27"/>
      <c r="I98" s="27"/>
      <c r="J98" s="27"/>
      <c r="K98" s="27"/>
      <c r="L98" s="27"/>
    </row>
    <row r="99" spans="2:12" s="33" customFormat="1" ht="12">
      <c r="B99" s="511" t="s">
        <v>1369</v>
      </c>
      <c r="C99" s="511" t="s">
        <v>1454</v>
      </c>
      <c r="D99" s="511">
        <v>512</v>
      </c>
      <c r="E99" s="587"/>
      <c r="F99" s="27"/>
      <c r="G99" s="27"/>
      <c r="H99" s="27"/>
      <c r="I99" s="27"/>
      <c r="J99" s="27"/>
      <c r="K99" s="27"/>
      <c r="L99" s="27"/>
    </row>
    <row r="100" spans="2:12" s="33" customFormat="1" ht="12">
      <c r="B100" s="511" t="s">
        <v>1369</v>
      </c>
      <c r="C100" s="511" t="s">
        <v>1454</v>
      </c>
      <c r="D100" s="511">
        <v>5121</v>
      </c>
      <c r="E100" s="587"/>
      <c r="F100" s="27"/>
      <c r="G100" s="27"/>
      <c r="H100" s="27"/>
      <c r="I100" s="27"/>
      <c r="J100" s="27"/>
      <c r="K100" s="27"/>
      <c r="L100" s="27"/>
    </row>
    <row r="101" spans="2:12" s="33" customFormat="1" ht="12">
      <c r="B101" s="511" t="s">
        <v>1369</v>
      </c>
      <c r="C101" s="511" t="s">
        <v>1454</v>
      </c>
      <c r="D101" s="511">
        <v>5223</v>
      </c>
      <c r="E101" s="588"/>
      <c r="F101" s="27"/>
      <c r="G101" s="27"/>
      <c r="H101" s="27"/>
      <c r="I101" s="27"/>
      <c r="J101" s="27"/>
      <c r="K101" s="27"/>
      <c r="L101" s="27"/>
    </row>
    <row r="102" spans="2:12" s="33" customFormat="1" ht="12">
      <c r="B102" s="511" t="s">
        <v>1368</v>
      </c>
      <c r="C102" s="511" t="s">
        <v>1456</v>
      </c>
      <c r="D102" s="511">
        <v>2815</v>
      </c>
      <c r="E102" s="584" t="s">
        <v>1457</v>
      </c>
      <c r="F102" s="27"/>
      <c r="G102" s="27"/>
      <c r="H102" s="27"/>
      <c r="I102" s="27"/>
      <c r="J102" s="27"/>
      <c r="K102" s="27"/>
      <c r="L102" s="27"/>
    </row>
    <row r="103" spans="2:12" s="33" customFormat="1" ht="12.75" customHeight="1">
      <c r="B103" s="511" t="s">
        <v>1368</v>
      </c>
      <c r="C103" s="511" t="s">
        <v>1456</v>
      </c>
      <c r="D103" s="511">
        <v>29</v>
      </c>
      <c r="E103" s="587"/>
      <c r="F103" s="27"/>
      <c r="G103" s="27"/>
      <c r="H103" s="27"/>
      <c r="I103" s="27"/>
      <c r="J103" s="27"/>
      <c r="K103" s="27"/>
      <c r="L103" s="27"/>
    </row>
    <row r="104" spans="2:12" s="33" customFormat="1" ht="12.75" customHeight="1">
      <c r="B104" s="511" t="s">
        <v>1368</v>
      </c>
      <c r="C104" s="511" t="s">
        <v>1456</v>
      </c>
      <c r="D104" s="511">
        <v>291</v>
      </c>
      <c r="E104" s="587"/>
      <c r="F104" s="27"/>
      <c r="G104" s="27"/>
      <c r="H104" s="27"/>
      <c r="I104" s="27"/>
      <c r="J104" s="27"/>
      <c r="K104" s="27"/>
      <c r="L104" s="27"/>
    </row>
    <row r="105" spans="2:12" s="33" customFormat="1" ht="12.75" customHeight="1">
      <c r="B105" s="511" t="s">
        <v>1368</v>
      </c>
      <c r="C105" s="511" t="s">
        <v>1456</v>
      </c>
      <c r="D105" s="511">
        <v>2910</v>
      </c>
      <c r="E105" s="587"/>
      <c r="F105" s="27"/>
      <c r="G105" s="27"/>
      <c r="H105" s="27"/>
      <c r="I105" s="27"/>
      <c r="J105" s="27"/>
      <c r="K105" s="27"/>
      <c r="L105" s="27"/>
    </row>
    <row r="106" spans="2:12" s="33" customFormat="1" ht="12.75" customHeight="1">
      <c r="B106" s="511" t="s">
        <v>1368</v>
      </c>
      <c r="C106" s="511" t="s">
        <v>1456</v>
      </c>
      <c r="D106" s="511">
        <v>292</v>
      </c>
      <c r="E106" s="587"/>
      <c r="F106" s="27"/>
      <c r="G106" s="27"/>
      <c r="H106" s="27"/>
      <c r="I106" s="27"/>
      <c r="J106" s="27"/>
      <c r="K106" s="27"/>
      <c r="L106" s="27"/>
    </row>
    <row r="107" spans="2:12" s="33" customFormat="1" ht="12.75" customHeight="1">
      <c r="B107" s="511" t="s">
        <v>1368</v>
      </c>
      <c r="C107" s="511" t="s">
        <v>1456</v>
      </c>
      <c r="D107" s="511">
        <v>2920</v>
      </c>
      <c r="E107" s="587"/>
      <c r="F107" s="27"/>
      <c r="G107" s="27"/>
      <c r="H107" s="27"/>
      <c r="I107" s="27"/>
      <c r="J107" s="27"/>
      <c r="K107" s="27"/>
      <c r="L107" s="27"/>
    </row>
    <row r="108" spans="2:12" s="33" customFormat="1" ht="12.75" customHeight="1">
      <c r="B108" s="511" t="s">
        <v>1368</v>
      </c>
      <c r="C108" s="511" t="s">
        <v>1456</v>
      </c>
      <c r="D108" s="511">
        <v>293</v>
      </c>
      <c r="E108" s="587"/>
      <c r="F108" s="27"/>
      <c r="G108" s="27"/>
      <c r="H108" s="27"/>
      <c r="I108" s="27"/>
      <c r="J108" s="27"/>
      <c r="K108" s="27"/>
      <c r="L108" s="27"/>
    </row>
    <row r="109" spans="2:12" s="33" customFormat="1" ht="12.75" customHeight="1">
      <c r="B109" s="511" t="s">
        <v>1368</v>
      </c>
      <c r="C109" s="511" t="s">
        <v>1456</v>
      </c>
      <c r="D109" s="511">
        <v>2932</v>
      </c>
      <c r="E109" s="588"/>
      <c r="F109" s="27"/>
      <c r="G109" s="27"/>
      <c r="H109" s="27"/>
      <c r="I109" s="27"/>
      <c r="J109" s="27"/>
      <c r="K109" s="27"/>
      <c r="L109" s="27"/>
    </row>
    <row r="110" spans="2:12" s="33" customFormat="1" ht="12.75" customHeight="1">
      <c r="B110" s="513"/>
      <c r="C110" s="27"/>
      <c r="D110" s="27"/>
      <c r="E110" s="27"/>
      <c r="F110" s="27"/>
      <c r="G110" s="27"/>
      <c r="H110" s="27"/>
      <c r="I110" s="27"/>
      <c r="J110" s="27"/>
      <c r="K110" s="27"/>
      <c r="L110" s="27"/>
    </row>
    <row r="111" spans="2:12" ht="12.75" customHeight="1">
      <c r="B111" s="726"/>
      <c r="C111" s="27"/>
      <c r="D111" s="27"/>
      <c r="E111" s="27"/>
      <c r="F111" s="27"/>
      <c r="G111" s="27"/>
      <c r="H111" s="27"/>
      <c r="I111" s="27"/>
      <c r="J111" s="27"/>
      <c r="K111" s="27"/>
      <c r="L111" s="27"/>
    </row>
    <row r="112" spans="2:12" ht="12.75" customHeight="1">
      <c r="B112" s="727"/>
      <c r="C112" s="27"/>
      <c r="D112" s="27"/>
      <c r="E112" s="27"/>
      <c r="F112" s="27"/>
      <c r="G112" s="27"/>
      <c r="H112" s="27"/>
      <c r="I112" s="27"/>
      <c r="J112" s="27"/>
      <c r="K112" s="27"/>
      <c r="L112" s="27"/>
    </row>
    <row r="113" spans="2:13" ht="12.75" customHeight="1">
      <c r="B113" s="727"/>
      <c r="C113" s="27"/>
      <c r="D113" s="27"/>
      <c r="E113" s="27"/>
      <c r="F113" s="27"/>
      <c r="G113" s="27"/>
      <c r="H113" s="27"/>
      <c r="I113" s="27"/>
      <c r="J113" s="27"/>
      <c r="K113" s="27"/>
      <c r="L113" s="27"/>
    </row>
    <row r="114" spans="2:13" ht="12.75" customHeight="1">
      <c r="B114" s="726"/>
      <c r="C114" s="27"/>
      <c r="D114" s="27"/>
      <c r="E114" s="27"/>
      <c r="F114" s="27"/>
      <c r="G114" s="27"/>
      <c r="H114" s="27"/>
      <c r="I114" s="27"/>
      <c r="J114" s="27"/>
      <c r="K114" s="27"/>
      <c r="L114" s="27"/>
    </row>
    <row r="115" spans="2:13" ht="12.75" customHeight="1">
      <c r="B115" s="726"/>
      <c r="C115" s="27"/>
      <c r="D115" s="27"/>
      <c r="E115" s="27"/>
      <c r="F115" s="27"/>
      <c r="G115" s="27"/>
      <c r="H115" s="27"/>
      <c r="I115" s="27"/>
      <c r="J115" s="27"/>
      <c r="K115" s="27"/>
      <c r="L115" s="27"/>
    </row>
    <row r="116" spans="2:13" ht="12.75" customHeight="1">
      <c r="B116" s="514"/>
      <c r="C116" s="27"/>
      <c r="D116" s="27"/>
      <c r="E116" s="27"/>
      <c r="F116" s="27"/>
      <c r="G116" s="27"/>
      <c r="H116" s="27"/>
      <c r="I116" s="27"/>
      <c r="J116" s="27"/>
      <c r="K116" s="27"/>
      <c r="L116" s="27"/>
    </row>
    <row r="117" spans="2:13" ht="12.75" customHeight="1">
      <c r="B117" s="514"/>
      <c r="C117" s="27"/>
      <c r="D117" s="27"/>
      <c r="E117" s="27"/>
      <c r="F117" s="27"/>
      <c r="G117" s="27"/>
      <c r="H117" s="27"/>
      <c r="I117" s="27"/>
      <c r="J117" s="27"/>
      <c r="K117" s="27"/>
      <c r="L117" s="27"/>
    </row>
    <row r="118" spans="2:13" ht="12.75" customHeight="1">
      <c r="B118" s="514"/>
      <c r="C118" s="27"/>
      <c r="D118" s="27"/>
      <c r="E118" s="27"/>
      <c r="F118" s="27"/>
      <c r="G118" s="27"/>
      <c r="H118" s="27"/>
      <c r="I118" s="27"/>
      <c r="J118" s="27"/>
      <c r="K118" s="27"/>
      <c r="L118" s="27"/>
    </row>
    <row r="119" spans="2:13" ht="12.75" customHeight="1">
      <c r="B119" s="516"/>
      <c r="C119" s="27"/>
      <c r="D119" s="27"/>
      <c r="E119" s="27"/>
      <c r="F119" s="27"/>
      <c r="G119" s="27"/>
      <c r="H119" s="27"/>
      <c r="I119" s="27"/>
      <c r="J119" s="27"/>
      <c r="K119" s="27"/>
      <c r="L119" s="27"/>
    </row>
    <row r="120" spans="2:13" ht="12.75" customHeight="1">
      <c r="B120" s="515"/>
      <c r="C120" s="27"/>
      <c r="D120" s="27"/>
      <c r="E120" s="27"/>
      <c r="F120" s="27"/>
      <c r="G120" s="27"/>
      <c r="H120" s="27"/>
      <c r="I120" s="27"/>
      <c r="J120" s="27"/>
      <c r="K120" s="27"/>
      <c r="L120" s="27"/>
    </row>
    <row r="121" spans="2:13" ht="12.75" customHeight="1">
      <c r="B121" s="517"/>
      <c r="C121" s="27"/>
      <c r="D121" s="27"/>
      <c r="E121" s="27"/>
      <c r="F121" s="27"/>
      <c r="G121" s="27"/>
      <c r="H121" s="27"/>
      <c r="I121" s="27"/>
      <c r="J121" s="27"/>
      <c r="K121" s="27"/>
      <c r="L121" s="27"/>
    </row>
    <row r="122" spans="2:13">
      <c r="B122" s="516"/>
      <c r="C122" s="27"/>
      <c r="D122" s="27"/>
      <c r="E122" s="27"/>
      <c r="F122" s="27"/>
      <c r="G122" s="27"/>
      <c r="H122" s="27"/>
      <c r="I122" s="27"/>
      <c r="J122" s="27"/>
      <c r="K122" s="27"/>
      <c r="L122" s="27"/>
    </row>
    <row r="123" spans="2:13">
      <c r="B123" s="518"/>
      <c r="C123" s="27"/>
      <c r="D123" s="27"/>
      <c r="E123" s="27"/>
      <c r="F123" s="27"/>
      <c r="G123" s="27"/>
      <c r="H123" s="27"/>
      <c r="I123" s="27"/>
      <c r="J123" s="27"/>
      <c r="K123" s="27"/>
      <c r="L123" s="27"/>
    </row>
    <row r="124" spans="2:13">
      <c r="B124" s="519"/>
      <c r="C124" s="476"/>
      <c r="D124" s="477"/>
      <c r="E124" s="477"/>
      <c r="F124" s="477"/>
      <c r="G124" s="477"/>
      <c r="H124" s="476"/>
      <c r="I124" s="476"/>
      <c r="J124" s="476"/>
      <c r="K124" s="476"/>
      <c r="L124" s="476"/>
      <c r="M124" s="519"/>
    </row>
    <row r="127" spans="2:13">
      <c r="B127" s="561"/>
      <c r="C127" s="561"/>
      <c r="D127" s="561"/>
      <c r="E127" s="561"/>
      <c r="F127" s="561"/>
      <c r="G127" s="561"/>
      <c r="H127" s="561"/>
    </row>
  </sheetData>
  <mergeCells count="14">
    <mergeCell ref="E84:E85"/>
    <mergeCell ref="E86:E94"/>
    <mergeCell ref="E95:E101"/>
    <mergeCell ref="E102:E109"/>
    <mergeCell ref="B127:H127"/>
    <mergeCell ref="E21:E32"/>
    <mergeCell ref="E33:E42"/>
    <mergeCell ref="E43:E58"/>
    <mergeCell ref="E59:E83"/>
    <mergeCell ref="B2:H2"/>
    <mergeCell ref="B14:D14"/>
    <mergeCell ref="B16:D16"/>
    <mergeCell ref="C19:D19"/>
    <mergeCell ref="E19:E20"/>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A1224-62A6-44CB-9CB4-C2465EB0379E}">
  <dimension ref="B1:I20"/>
  <sheetViews>
    <sheetView workbookViewId="0">
      <selection activeCell="B3" sqref="B3:I18"/>
    </sheetView>
  </sheetViews>
  <sheetFormatPr defaultColWidth="9.140625" defaultRowHeight="12.75"/>
  <cols>
    <col min="1" max="1" width="3.7109375" style="2" customWidth="1"/>
    <col min="2" max="2" width="3.5703125" style="2" customWidth="1"/>
    <col min="3" max="3" width="65.7109375" style="2" customWidth="1"/>
    <col min="4" max="8" width="15.85546875" style="2" customWidth="1"/>
    <col min="9" max="16384" width="9.140625" style="2"/>
  </cols>
  <sheetData>
    <row r="1" spans="2:9" ht="21" customHeight="1"/>
    <row r="2" spans="2:9" ht="48" customHeight="1">
      <c r="B2" s="562" t="s">
        <v>955</v>
      </c>
      <c r="C2" s="562"/>
      <c r="D2" s="562"/>
      <c r="E2" s="562" t="s">
        <v>926</v>
      </c>
      <c r="F2" s="562"/>
      <c r="G2" s="562"/>
      <c r="H2" s="562" t="s">
        <v>927</v>
      </c>
    </row>
    <row r="3" spans="2:9" ht="12.75" customHeight="1">
      <c r="B3" s="613"/>
      <c r="C3" s="324"/>
      <c r="D3" s="614" t="s">
        <v>4</v>
      </c>
      <c r="E3" s="598" t="s">
        <v>928</v>
      </c>
      <c r="F3" s="598"/>
      <c r="G3" s="598"/>
      <c r="H3" s="598"/>
      <c r="I3" s="33"/>
    </row>
    <row r="4" spans="2:9" ht="24">
      <c r="B4" s="324" t="s">
        <v>1259</v>
      </c>
      <c r="C4" s="324"/>
      <c r="D4" s="614"/>
      <c r="E4" s="549" t="s">
        <v>929</v>
      </c>
      <c r="F4" s="549" t="s">
        <v>956</v>
      </c>
      <c r="G4" s="549" t="s">
        <v>957</v>
      </c>
      <c r="H4" s="549" t="s">
        <v>958</v>
      </c>
      <c r="I4" s="33"/>
    </row>
    <row r="5" spans="2:9" s="33" customFormat="1" ht="25.5" customHeight="1">
      <c r="B5" s="328">
        <v>1</v>
      </c>
      <c r="C5" s="542" t="s">
        <v>959</v>
      </c>
      <c r="D5" s="32">
        <v>179317.99689999997</v>
      </c>
      <c r="E5" s="32">
        <v>119018.6238901</v>
      </c>
      <c r="F5" s="32"/>
      <c r="G5" s="32">
        <v>4666.6046774924416</v>
      </c>
      <c r="H5" s="32"/>
    </row>
    <row r="6" spans="2:9" s="33" customFormat="1" ht="25.5" customHeight="1">
      <c r="B6" s="11">
        <v>2</v>
      </c>
      <c r="C6" s="12" t="s">
        <v>930</v>
      </c>
      <c r="D6" s="12"/>
      <c r="E6" s="45">
        <v>3973.1619999999998</v>
      </c>
      <c r="F6" s="45"/>
      <c r="G6" s="45">
        <v>3764.4488257390012</v>
      </c>
      <c r="H6" s="45"/>
    </row>
    <row r="7" spans="2:9" s="33" customFormat="1" ht="12.75" customHeight="1">
      <c r="B7" s="325">
        <v>3</v>
      </c>
      <c r="C7" s="326" t="s">
        <v>931</v>
      </c>
      <c r="D7" s="326"/>
      <c r="E7" s="327">
        <f>+E6+E5</f>
        <v>122991.7858901</v>
      </c>
      <c r="F7" s="327"/>
      <c r="G7" s="327">
        <f>G5-G6</f>
        <v>902.1558517534404</v>
      </c>
      <c r="H7" s="327"/>
    </row>
    <row r="8" spans="2:9" s="33" customFormat="1" ht="12.75" customHeight="1">
      <c r="B8" s="325">
        <v>4</v>
      </c>
      <c r="C8" s="326" t="s">
        <v>932</v>
      </c>
      <c r="D8" s="326"/>
      <c r="E8" s="327">
        <v>71017.436448009306</v>
      </c>
      <c r="F8" s="327"/>
      <c r="G8" s="327"/>
      <c r="H8" s="532"/>
    </row>
    <row r="9" spans="2:9" s="33" customFormat="1" ht="12.75" customHeight="1">
      <c r="B9" s="328">
        <v>5</v>
      </c>
      <c r="C9" s="329" t="s">
        <v>933</v>
      </c>
      <c r="D9" s="329"/>
      <c r="E9" s="32">
        <v>1.4041736099970876</v>
      </c>
      <c r="F9" s="32"/>
      <c r="G9" s="32">
        <v>1717.9889489942707</v>
      </c>
      <c r="H9" s="320"/>
    </row>
    <row r="10" spans="2:9" s="33" customFormat="1" ht="12.75" customHeight="1">
      <c r="B10" s="328">
        <v>6</v>
      </c>
      <c r="C10" s="545" t="s">
        <v>934</v>
      </c>
      <c r="D10" s="545"/>
      <c r="E10" s="32"/>
      <c r="F10" s="32"/>
      <c r="G10" s="32"/>
      <c r="H10" s="320"/>
    </row>
    <row r="11" spans="2:9" s="33" customFormat="1" ht="12.75" customHeight="1">
      <c r="B11" s="328">
        <v>7</v>
      </c>
      <c r="C11" s="329" t="s">
        <v>935</v>
      </c>
      <c r="D11" s="329"/>
      <c r="E11" s="32"/>
      <c r="F11" s="32"/>
      <c r="G11" s="32">
        <v>-4.7240489999999999</v>
      </c>
      <c r="H11" s="320"/>
    </row>
    <row r="12" spans="2:9" s="33" customFormat="1" ht="12.75" customHeight="1">
      <c r="B12" s="328">
        <v>8</v>
      </c>
      <c r="C12" s="329" t="s">
        <v>960</v>
      </c>
      <c r="D12" s="329"/>
      <c r="E12" s="32"/>
      <c r="F12" s="32"/>
      <c r="G12" s="32"/>
      <c r="H12" s="320"/>
    </row>
    <row r="13" spans="2:9" s="33" customFormat="1" ht="12.75" customHeight="1">
      <c r="B13" s="328">
        <v>9</v>
      </c>
      <c r="C13" s="329" t="s">
        <v>961</v>
      </c>
      <c r="D13" s="329"/>
      <c r="E13" s="32"/>
      <c r="F13" s="32"/>
      <c r="G13" s="32"/>
      <c r="H13" s="320"/>
    </row>
    <row r="14" spans="2:9" s="33" customFormat="1" ht="12.75" customHeight="1">
      <c r="B14" s="328">
        <v>10</v>
      </c>
      <c r="C14" s="329" t="s">
        <v>962</v>
      </c>
      <c r="D14" s="329"/>
      <c r="E14" s="32"/>
      <c r="F14" s="32"/>
      <c r="G14" s="32"/>
      <c r="H14" s="320"/>
    </row>
    <row r="15" spans="2:9" s="33" customFormat="1" ht="12.75" customHeight="1">
      <c r="B15" s="328">
        <v>11</v>
      </c>
      <c r="C15" s="329" t="s">
        <v>963</v>
      </c>
      <c r="D15" s="542"/>
      <c r="E15" s="32"/>
      <c r="F15" s="32"/>
      <c r="G15" s="32"/>
      <c r="H15" s="320"/>
    </row>
    <row r="16" spans="2:9" s="33" customFormat="1" ht="12.75" customHeight="1">
      <c r="B16" s="14">
        <v>12</v>
      </c>
      <c r="C16" s="9" t="s">
        <v>936</v>
      </c>
      <c r="D16" s="9"/>
      <c r="E16" s="330">
        <f>SUM(E7:E15)</f>
        <v>194010.62651171931</v>
      </c>
      <c r="F16" s="330"/>
      <c r="G16" s="330">
        <f>SUM(G7:G15)</f>
        <v>2615.4207517477112</v>
      </c>
      <c r="H16" s="330"/>
    </row>
    <row r="17" spans="2:9" s="33" customFormat="1" ht="13.5" customHeight="1"/>
    <row r="18" spans="2:9">
      <c r="B18" s="33"/>
      <c r="C18" s="561" t="s">
        <v>1178</v>
      </c>
      <c r="D18" s="561"/>
      <c r="E18" s="561"/>
      <c r="F18" s="561"/>
      <c r="G18" s="561"/>
      <c r="H18" s="561"/>
      <c r="I18" s="561"/>
    </row>
    <row r="20" spans="2:9">
      <c r="E20" s="331"/>
      <c r="F20" s="331"/>
      <c r="G20" s="331"/>
    </row>
  </sheetData>
  <mergeCells count="4">
    <mergeCell ref="B2:H2"/>
    <mergeCell ref="E3:H3"/>
    <mergeCell ref="D3:D4"/>
    <mergeCell ref="C18:I18"/>
  </mergeCells>
  <pageMargins left="0.7" right="0.7" top="0.75" bottom="0.75" header="0.3" footer="0.3"/>
  <pageSetup paperSize="9" orientation="portrait" r:id="rId1"/>
  <ignoredErrors>
    <ignoredError sqref="G16" formulaRange="1"/>
  </ignoredError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B0A36-A892-42D4-AC3E-E5C88E050675}">
  <dimension ref="A1:L63"/>
  <sheetViews>
    <sheetView workbookViewId="0">
      <selection activeCell="B3" sqref="B3:H12"/>
    </sheetView>
  </sheetViews>
  <sheetFormatPr defaultColWidth="9.140625" defaultRowHeight="12.75"/>
  <cols>
    <col min="1" max="1" width="3.7109375" style="1" customWidth="1"/>
    <col min="2" max="2" width="29" style="1" customWidth="1"/>
    <col min="3" max="3" width="27.42578125" style="1" customWidth="1"/>
    <col min="4" max="4" width="16.5703125" style="1" customWidth="1"/>
    <col min="5" max="5" width="10.5703125" style="1" customWidth="1"/>
    <col min="6" max="7" width="16.42578125" style="1" customWidth="1"/>
    <col min="8" max="8" width="13.28515625" style="1" customWidth="1"/>
    <col min="9" max="9" width="22.7109375" style="1" customWidth="1"/>
    <col min="10" max="16384" width="9.140625" style="1"/>
  </cols>
  <sheetData>
    <row r="1" spans="1:11" ht="21" customHeight="1">
      <c r="A1" s="318"/>
    </row>
    <row r="2" spans="1:11" ht="48" customHeight="1">
      <c r="B2" s="560" t="s">
        <v>1378</v>
      </c>
      <c r="C2" s="560"/>
      <c r="D2" s="560"/>
      <c r="E2" s="560"/>
      <c r="F2" s="560"/>
      <c r="G2" s="560"/>
    </row>
    <row r="3" spans="1:11" s="33" customFormat="1" ht="12.75" customHeight="1">
      <c r="A3" s="187"/>
      <c r="B3" s="497" t="s">
        <v>1259</v>
      </c>
      <c r="C3" s="497"/>
      <c r="D3" s="497"/>
      <c r="E3" s="497"/>
      <c r="F3" s="497"/>
      <c r="G3" s="497"/>
    </row>
    <row r="4" spans="1:11" s="33" customFormat="1" ht="48">
      <c r="B4" s="497" t="s">
        <v>1379</v>
      </c>
      <c r="C4" s="497" t="s">
        <v>1380</v>
      </c>
      <c r="D4" s="497" t="s">
        <v>1273</v>
      </c>
      <c r="E4" s="497" t="s">
        <v>1381</v>
      </c>
      <c r="F4" s="497" t="s">
        <v>1382</v>
      </c>
      <c r="G4" s="497" t="s">
        <v>1376</v>
      </c>
    </row>
    <row r="5" spans="1:11" s="33" customFormat="1" ht="12.75" customHeight="1">
      <c r="B5" s="524">
        <v>0</v>
      </c>
      <c r="C5" s="27">
        <v>0</v>
      </c>
      <c r="D5" s="27">
        <v>0</v>
      </c>
      <c r="E5" s="27">
        <v>0</v>
      </c>
      <c r="F5" s="27">
        <v>0</v>
      </c>
      <c r="G5" s="27">
        <v>0</v>
      </c>
    </row>
    <row r="6" spans="1:11" s="33" customFormat="1" ht="12.75" customHeight="1">
      <c r="B6" s="95"/>
      <c r="C6" s="27"/>
      <c r="D6" s="27"/>
      <c r="E6" s="27"/>
      <c r="F6" s="27"/>
      <c r="G6" s="27"/>
    </row>
    <row r="7" spans="1:11" s="33" customFormat="1" ht="12.75" customHeight="1">
      <c r="B7" s="506" t="s">
        <v>1383</v>
      </c>
      <c r="C7" s="27"/>
      <c r="D7" s="27"/>
      <c r="E7" s="27"/>
      <c r="F7" s="27"/>
      <c r="G7" s="27"/>
    </row>
    <row r="8" spans="1:11" s="33" customFormat="1" ht="12.75" customHeight="1">
      <c r="B8" s="495"/>
      <c r="C8" s="27"/>
      <c r="D8" s="27"/>
      <c r="E8" s="27"/>
      <c r="F8" s="27"/>
      <c r="G8" s="27"/>
    </row>
    <row r="9" spans="1:11" s="33" customFormat="1" ht="37.5" customHeight="1">
      <c r="B9" s="592" t="s">
        <v>1424</v>
      </c>
      <c r="C9" s="592"/>
      <c r="D9" s="592"/>
      <c r="E9" s="27"/>
      <c r="F9" s="27"/>
      <c r="G9" s="27"/>
    </row>
    <row r="10" spans="1:11" s="33" customFormat="1" ht="12.75" customHeight="1">
      <c r="B10" s="495"/>
      <c r="C10" s="27"/>
      <c r="D10" s="27"/>
      <c r="E10" s="27"/>
      <c r="F10" s="27"/>
      <c r="G10" s="27"/>
    </row>
    <row r="11" spans="1:11" s="33" customFormat="1" ht="12.75" customHeight="1">
      <c r="B11" s="495"/>
      <c r="C11" s="27"/>
      <c r="D11" s="27"/>
      <c r="E11" s="27"/>
      <c r="F11" s="27"/>
      <c r="G11" s="27"/>
    </row>
    <row r="12" spans="1:11" s="33" customFormat="1" ht="12.75" customHeight="1">
      <c r="B12" s="495"/>
      <c r="C12" s="27"/>
      <c r="D12" s="27"/>
      <c r="E12" s="27"/>
      <c r="F12" s="27"/>
      <c r="G12" s="27"/>
    </row>
    <row r="13" spans="1:11" s="33" customFormat="1" ht="12">
      <c r="B13" s="495"/>
      <c r="C13" s="27"/>
      <c r="D13" s="27"/>
      <c r="E13" s="27"/>
      <c r="F13" s="27"/>
      <c r="G13" s="27"/>
      <c r="H13" s="27"/>
      <c r="I13" s="27"/>
      <c r="J13" s="27"/>
      <c r="K13" s="27"/>
    </row>
    <row r="14" spans="1:11" s="33" customFormat="1" ht="12">
      <c r="B14" s="483"/>
      <c r="C14" s="27"/>
      <c r="D14" s="27"/>
      <c r="E14" s="27"/>
      <c r="F14" s="27"/>
      <c r="G14" s="27"/>
      <c r="H14" s="27"/>
      <c r="I14" s="27"/>
      <c r="J14" s="27"/>
      <c r="K14" s="27"/>
    </row>
    <row r="15" spans="1:11" s="28" customFormat="1" ht="12">
      <c r="B15" s="484"/>
      <c r="C15" s="27"/>
      <c r="D15" s="27"/>
      <c r="E15" s="27"/>
      <c r="F15" s="27"/>
      <c r="G15" s="27"/>
      <c r="H15" s="27"/>
      <c r="I15" s="27"/>
      <c r="J15" s="27"/>
      <c r="K15" s="27"/>
    </row>
    <row r="16" spans="1:11" s="28" customFormat="1" ht="12">
      <c r="B16" s="484"/>
      <c r="C16" s="27"/>
      <c r="D16" s="27"/>
      <c r="E16" s="27"/>
      <c r="F16" s="27"/>
      <c r="G16" s="27"/>
      <c r="H16" s="27"/>
      <c r="I16" s="27"/>
      <c r="J16" s="27"/>
      <c r="K16" s="27"/>
    </row>
    <row r="17" spans="2:11" s="28" customFormat="1" ht="12">
      <c r="B17" s="484"/>
      <c r="C17" s="27"/>
      <c r="D17" s="27"/>
      <c r="E17" s="27"/>
      <c r="F17" s="27"/>
      <c r="G17" s="27"/>
      <c r="H17" s="27"/>
      <c r="I17" s="27"/>
      <c r="J17" s="27"/>
      <c r="K17" s="27"/>
    </row>
    <row r="18" spans="2:11" s="26" customFormat="1">
      <c r="B18" s="507"/>
      <c r="C18" s="27"/>
      <c r="D18" s="27"/>
      <c r="E18" s="27"/>
      <c r="F18" s="27"/>
      <c r="G18" s="27"/>
      <c r="H18" s="27"/>
      <c r="I18" s="27"/>
      <c r="J18" s="27"/>
      <c r="K18" s="27"/>
    </row>
    <row r="19" spans="2:11" s="26" customFormat="1">
      <c r="B19" s="507"/>
      <c r="C19" s="27"/>
      <c r="D19" s="27"/>
      <c r="E19" s="27"/>
      <c r="F19" s="27"/>
      <c r="G19" s="27"/>
      <c r="H19" s="27"/>
      <c r="I19" s="27"/>
      <c r="J19" s="27"/>
      <c r="K19" s="27"/>
    </row>
    <row r="20" spans="2:11" s="26" customFormat="1">
      <c r="B20" s="469"/>
      <c r="C20" s="27"/>
      <c r="D20" s="27"/>
      <c r="E20" s="27"/>
      <c r="F20" s="27"/>
      <c r="G20" s="27"/>
      <c r="H20" s="27"/>
      <c r="I20" s="27"/>
      <c r="J20" s="27"/>
      <c r="K20" s="27"/>
    </row>
    <row r="21" spans="2:11" s="26" customFormat="1">
      <c r="B21" s="469"/>
      <c r="C21" s="27"/>
      <c r="D21" s="27"/>
      <c r="E21" s="27"/>
      <c r="F21" s="27"/>
      <c r="G21" s="27"/>
      <c r="H21" s="27"/>
      <c r="I21" s="27"/>
      <c r="J21" s="27"/>
      <c r="K21" s="27"/>
    </row>
    <row r="22" spans="2:11" s="26" customFormat="1">
      <c r="B22" s="469"/>
      <c r="C22" s="27"/>
      <c r="D22" s="27"/>
      <c r="E22" s="27"/>
      <c r="F22" s="27"/>
      <c r="G22" s="27"/>
      <c r="H22" s="27"/>
      <c r="I22" s="27"/>
      <c r="J22" s="27"/>
      <c r="K22" s="27"/>
    </row>
    <row r="23" spans="2:11" s="26" customFormat="1">
      <c r="B23" s="469"/>
      <c r="C23" s="27"/>
      <c r="D23" s="27"/>
      <c r="E23" s="27"/>
      <c r="F23" s="27"/>
      <c r="G23" s="27"/>
      <c r="H23" s="27"/>
      <c r="I23" s="27"/>
      <c r="J23" s="27"/>
      <c r="K23" s="27"/>
    </row>
    <row r="24" spans="2:11" s="26" customFormat="1">
      <c r="B24" s="469"/>
      <c r="C24" s="27"/>
      <c r="D24" s="27"/>
      <c r="E24" s="27"/>
      <c r="F24" s="27"/>
      <c r="G24" s="27"/>
      <c r="H24" s="27"/>
      <c r="I24" s="27"/>
      <c r="J24" s="27"/>
      <c r="K24" s="27"/>
    </row>
    <row r="25" spans="2:11" s="26" customFormat="1">
      <c r="B25" s="469"/>
      <c r="C25" s="27"/>
      <c r="D25" s="27"/>
      <c r="E25" s="27"/>
      <c r="F25" s="27"/>
      <c r="G25" s="27"/>
      <c r="H25" s="27"/>
      <c r="I25" s="27"/>
      <c r="J25" s="27"/>
      <c r="K25" s="27"/>
    </row>
    <row r="26" spans="2:11" s="26" customFormat="1">
      <c r="B26" s="469"/>
      <c r="C26" s="27"/>
      <c r="D26" s="27"/>
      <c r="E26" s="27"/>
      <c r="F26" s="27"/>
      <c r="G26" s="27"/>
      <c r="H26" s="27"/>
      <c r="I26" s="27"/>
      <c r="J26" s="27"/>
      <c r="K26" s="27"/>
    </row>
    <row r="27" spans="2:11" s="26" customFormat="1">
      <c r="B27" s="469"/>
      <c r="C27" s="27"/>
      <c r="D27" s="27"/>
      <c r="E27" s="27"/>
      <c r="F27" s="27"/>
      <c r="G27" s="27"/>
      <c r="H27" s="27"/>
      <c r="I27" s="27"/>
      <c r="J27" s="27"/>
      <c r="K27" s="27"/>
    </row>
    <row r="28" spans="2:11" s="26" customFormat="1">
      <c r="B28" s="469"/>
      <c r="C28" s="27"/>
      <c r="D28" s="27"/>
      <c r="E28" s="27"/>
      <c r="F28" s="27"/>
      <c r="G28" s="27"/>
      <c r="H28" s="27"/>
      <c r="I28" s="27"/>
      <c r="J28" s="27"/>
      <c r="K28" s="27"/>
    </row>
    <row r="29" spans="2:11" s="26" customFormat="1">
      <c r="B29" s="469"/>
      <c r="C29" s="27"/>
      <c r="D29" s="27"/>
      <c r="E29" s="27"/>
      <c r="F29" s="27"/>
      <c r="G29" s="27"/>
      <c r="H29" s="27"/>
      <c r="I29" s="27"/>
      <c r="J29" s="27"/>
      <c r="K29" s="27"/>
    </row>
    <row r="30" spans="2:11" s="26" customFormat="1">
      <c r="B30" s="469"/>
      <c r="C30" s="27"/>
      <c r="D30" s="27"/>
      <c r="E30" s="27"/>
      <c r="F30" s="27"/>
      <c r="G30" s="27"/>
      <c r="H30" s="27"/>
      <c r="I30" s="27"/>
      <c r="J30" s="27"/>
      <c r="K30" s="27"/>
    </row>
    <row r="31" spans="2:11" s="26" customFormat="1">
      <c r="B31" s="469"/>
      <c r="C31" s="27"/>
      <c r="D31" s="27"/>
      <c r="E31" s="27"/>
      <c r="F31" s="27"/>
      <c r="G31" s="27"/>
      <c r="H31" s="27"/>
      <c r="I31" s="27"/>
      <c r="J31" s="27"/>
      <c r="K31" s="27"/>
    </row>
    <row r="32" spans="2:11" s="26" customFormat="1">
      <c r="B32" s="469"/>
      <c r="C32" s="27"/>
      <c r="D32" s="27"/>
      <c r="E32" s="27"/>
      <c r="F32" s="27"/>
      <c r="G32" s="27"/>
      <c r="H32" s="27"/>
      <c r="I32" s="27"/>
      <c r="J32" s="27"/>
      <c r="K32" s="27"/>
    </row>
    <row r="33" spans="2:11" s="26" customFormat="1">
      <c r="B33" s="469"/>
      <c r="C33" s="27"/>
      <c r="D33" s="27"/>
      <c r="E33" s="27"/>
      <c r="F33" s="27"/>
      <c r="G33" s="27"/>
      <c r="H33" s="27"/>
      <c r="I33" s="27"/>
      <c r="J33" s="27"/>
      <c r="K33" s="27"/>
    </row>
    <row r="34" spans="2:11" s="26" customFormat="1">
      <c r="B34" s="469"/>
      <c r="C34" s="27"/>
      <c r="D34" s="27"/>
      <c r="E34" s="27"/>
      <c r="F34" s="27"/>
      <c r="G34" s="27"/>
      <c r="H34" s="27"/>
      <c r="I34" s="27"/>
      <c r="J34" s="27"/>
      <c r="K34" s="27"/>
    </row>
    <row r="35" spans="2:11" s="26" customFormat="1">
      <c r="B35" s="469"/>
      <c r="C35" s="27"/>
      <c r="D35" s="27"/>
      <c r="E35" s="27"/>
      <c r="F35" s="27"/>
      <c r="G35" s="27"/>
      <c r="H35" s="27"/>
      <c r="I35" s="27"/>
      <c r="J35" s="27"/>
      <c r="K35" s="27"/>
    </row>
    <row r="36" spans="2:11" s="26" customFormat="1">
      <c r="B36" s="469"/>
      <c r="C36" s="27"/>
      <c r="D36" s="27"/>
      <c r="E36" s="27"/>
      <c r="F36" s="27"/>
      <c r="G36" s="27"/>
      <c r="H36" s="27"/>
      <c r="I36" s="27"/>
      <c r="J36" s="27"/>
      <c r="K36" s="27"/>
    </row>
    <row r="37" spans="2:11" s="26" customFormat="1">
      <c r="B37" s="469"/>
      <c r="C37" s="27"/>
      <c r="D37" s="27"/>
      <c r="E37" s="27"/>
      <c r="F37" s="27"/>
      <c r="G37" s="27"/>
      <c r="H37" s="27"/>
      <c r="I37" s="27"/>
      <c r="J37" s="27"/>
      <c r="K37" s="27"/>
    </row>
    <row r="38" spans="2:11" s="26" customFormat="1">
      <c r="B38" s="468"/>
      <c r="C38" s="27"/>
      <c r="D38" s="27"/>
      <c r="E38" s="27"/>
      <c r="F38" s="27"/>
      <c r="G38" s="27"/>
      <c r="H38" s="27"/>
      <c r="I38" s="27"/>
      <c r="J38" s="27"/>
      <c r="K38" s="27"/>
    </row>
    <row r="39" spans="2:11" s="26" customFormat="1" ht="12.75" customHeight="1">
      <c r="B39" s="470"/>
      <c r="C39" s="27"/>
      <c r="D39" s="27"/>
      <c r="E39" s="27"/>
      <c r="F39" s="27"/>
      <c r="G39" s="27"/>
      <c r="H39" s="27"/>
      <c r="I39" s="27"/>
      <c r="J39" s="27"/>
      <c r="K39" s="27"/>
    </row>
    <row r="40" spans="2:11" s="26" customFormat="1" ht="12.75" customHeight="1">
      <c r="B40" s="470"/>
      <c r="C40" s="27"/>
      <c r="D40" s="27"/>
      <c r="E40" s="27"/>
      <c r="F40" s="27"/>
      <c r="G40" s="27"/>
      <c r="H40" s="27"/>
      <c r="I40" s="27"/>
      <c r="J40" s="27"/>
      <c r="K40" s="27"/>
    </row>
    <row r="41" spans="2:11" s="26" customFormat="1" ht="12.75" customHeight="1">
      <c r="B41" s="470"/>
      <c r="C41" s="27"/>
      <c r="D41" s="27"/>
      <c r="E41" s="27"/>
      <c r="F41" s="27"/>
      <c r="G41" s="27"/>
      <c r="H41" s="27"/>
      <c r="I41" s="27"/>
      <c r="J41" s="27"/>
      <c r="K41" s="27"/>
    </row>
    <row r="42" spans="2:11" s="26" customFormat="1" ht="12.75" customHeight="1">
      <c r="B42" s="470"/>
      <c r="C42" s="27"/>
      <c r="D42" s="27"/>
      <c r="E42" s="27"/>
      <c r="F42" s="27"/>
      <c r="G42" s="27"/>
      <c r="H42" s="27"/>
      <c r="I42" s="27"/>
      <c r="J42" s="27"/>
      <c r="K42" s="27"/>
    </row>
    <row r="43" spans="2:11" s="26" customFormat="1" ht="12.75" customHeight="1">
      <c r="B43" s="468"/>
      <c r="C43" s="27"/>
      <c r="D43" s="27"/>
      <c r="E43" s="27"/>
      <c r="F43" s="27"/>
      <c r="G43" s="27"/>
      <c r="H43" s="27"/>
      <c r="I43" s="27"/>
      <c r="J43" s="27"/>
      <c r="K43" s="27"/>
    </row>
    <row r="44" spans="2:11" s="26" customFormat="1" ht="12.75" customHeight="1">
      <c r="B44" s="468"/>
      <c r="C44" s="27"/>
      <c r="D44" s="27"/>
      <c r="E44" s="27"/>
      <c r="F44" s="27"/>
      <c r="G44" s="27"/>
      <c r="H44" s="27"/>
      <c r="I44" s="27"/>
      <c r="J44" s="27"/>
      <c r="K44" s="27"/>
    </row>
    <row r="45" spans="2:11" s="26" customFormat="1" ht="12.75" customHeight="1">
      <c r="B45" s="470"/>
      <c r="C45" s="27"/>
      <c r="D45" s="27"/>
      <c r="E45" s="27"/>
      <c r="F45" s="27"/>
      <c r="G45" s="27"/>
      <c r="H45" s="27"/>
      <c r="I45" s="27"/>
      <c r="J45" s="27"/>
      <c r="K45" s="27"/>
    </row>
    <row r="46" spans="2:11" s="26" customFormat="1" ht="12.75" customHeight="1">
      <c r="B46" s="470"/>
      <c r="C46" s="27"/>
      <c r="D46" s="27"/>
      <c r="E46" s="27"/>
      <c r="F46" s="27"/>
      <c r="G46" s="27"/>
      <c r="H46" s="27"/>
      <c r="I46" s="27"/>
      <c r="J46" s="27"/>
      <c r="K46" s="27"/>
    </row>
    <row r="47" spans="2:11" s="26" customFormat="1" ht="12.75" customHeight="1">
      <c r="B47" s="470"/>
      <c r="C47" s="27"/>
      <c r="D47" s="27"/>
      <c r="E47" s="27"/>
      <c r="F47" s="27"/>
      <c r="G47" s="27"/>
      <c r="H47" s="27"/>
      <c r="I47" s="27"/>
      <c r="J47" s="27"/>
      <c r="K47" s="27"/>
    </row>
    <row r="48" spans="2:11" s="26" customFormat="1" ht="12.75" customHeight="1">
      <c r="B48" s="468"/>
      <c r="C48" s="27"/>
      <c r="D48" s="27"/>
      <c r="E48" s="27"/>
      <c r="F48" s="27"/>
      <c r="G48" s="27"/>
      <c r="H48" s="27"/>
      <c r="I48" s="27"/>
      <c r="J48" s="27"/>
      <c r="K48" s="27"/>
    </row>
    <row r="49" spans="2:12" s="26" customFormat="1" ht="12.75" customHeight="1">
      <c r="B49" s="468"/>
      <c r="C49" s="27"/>
      <c r="D49" s="27"/>
      <c r="E49" s="27"/>
      <c r="F49" s="27"/>
      <c r="G49" s="27"/>
      <c r="H49" s="27"/>
      <c r="I49" s="27"/>
      <c r="J49" s="27"/>
      <c r="K49" s="27"/>
    </row>
    <row r="50" spans="2:12" s="26" customFormat="1" ht="12.75" customHeight="1">
      <c r="B50" s="470"/>
      <c r="C50" s="27"/>
      <c r="D50" s="27"/>
      <c r="E50" s="27"/>
      <c r="F50" s="27"/>
      <c r="G50" s="27"/>
      <c r="H50" s="27"/>
      <c r="I50" s="27"/>
      <c r="J50" s="27"/>
      <c r="K50" s="27"/>
    </row>
    <row r="51" spans="2:12" s="26" customFormat="1" ht="12.75" customHeight="1">
      <c r="B51" s="470"/>
      <c r="C51" s="27"/>
      <c r="D51" s="27"/>
      <c r="E51" s="27"/>
      <c r="F51" s="27"/>
      <c r="G51" s="27"/>
      <c r="H51" s="27"/>
      <c r="I51" s="27"/>
      <c r="J51" s="27"/>
      <c r="K51" s="27"/>
    </row>
    <row r="52" spans="2:12" s="26" customFormat="1" ht="12.75" customHeight="1">
      <c r="B52" s="470"/>
      <c r="C52" s="27"/>
      <c r="D52" s="27"/>
      <c r="E52" s="27"/>
      <c r="F52" s="27"/>
      <c r="G52" s="27"/>
      <c r="H52" s="27"/>
      <c r="I52" s="27"/>
      <c r="J52" s="27"/>
      <c r="K52" s="27"/>
    </row>
    <row r="53" spans="2:12" s="26" customFormat="1" ht="12.75" customHeight="1">
      <c r="B53" s="470"/>
      <c r="C53" s="27"/>
      <c r="D53" s="27"/>
      <c r="E53" s="27"/>
      <c r="F53" s="27"/>
      <c r="G53" s="27"/>
      <c r="H53" s="27"/>
      <c r="I53" s="27"/>
      <c r="J53" s="27"/>
      <c r="K53" s="27"/>
    </row>
    <row r="54" spans="2:12" s="26" customFormat="1" ht="12.75" customHeight="1">
      <c r="B54" s="470"/>
      <c r="C54" s="27"/>
      <c r="D54" s="27"/>
      <c r="E54" s="27"/>
      <c r="F54" s="27"/>
      <c r="G54" s="27"/>
      <c r="H54" s="27"/>
      <c r="I54" s="27"/>
      <c r="J54" s="27"/>
      <c r="K54" s="27"/>
    </row>
    <row r="55" spans="2:12" s="26" customFormat="1" ht="12.75" customHeight="1">
      <c r="B55" s="471"/>
      <c r="C55" s="27"/>
      <c r="D55" s="27"/>
      <c r="E55" s="27"/>
      <c r="F55" s="27"/>
      <c r="G55" s="27"/>
      <c r="H55" s="27"/>
      <c r="I55" s="27"/>
      <c r="J55" s="27"/>
      <c r="K55" s="27"/>
    </row>
    <row r="56" spans="2:12" s="26" customFormat="1" ht="12.75" customHeight="1">
      <c r="B56" s="468"/>
      <c r="C56" s="27"/>
      <c r="D56" s="27"/>
      <c r="E56" s="27"/>
      <c r="F56" s="27"/>
      <c r="G56" s="27"/>
      <c r="H56" s="27"/>
      <c r="I56" s="27"/>
      <c r="J56" s="27"/>
      <c r="K56" s="27"/>
    </row>
    <row r="57" spans="2:12" s="26" customFormat="1" ht="12.75" customHeight="1">
      <c r="B57" s="472"/>
      <c r="C57" s="27"/>
      <c r="D57" s="27"/>
      <c r="E57" s="27"/>
      <c r="F57" s="27"/>
      <c r="G57" s="27"/>
      <c r="H57" s="27"/>
      <c r="I57" s="27"/>
      <c r="J57" s="27"/>
      <c r="K57" s="27"/>
    </row>
    <row r="58" spans="2:12" s="26" customFormat="1">
      <c r="B58" s="471"/>
      <c r="C58" s="27"/>
      <c r="D58" s="27"/>
      <c r="E58" s="27"/>
      <c r="F58" s="27"/>
      <c r="G58" s="27"/>
      <c r="H58" s="27"/>
      <c r="I58" s="27"/>
      <c r="J58" s="27"/>
      <c r="K58" s="27"/>
    </row>
    <row r="59" spans="2:12" s="26" customFormat="1">
      <c r="B59" s="473"/>
      <c r="C59" s="27"/>
      <c r="D59" s="27"/>
      <c r="E59" s="27"/>
      <c r="F59" s="27"/>
      <c r="G59" s="27"/>
      <c r="H59" s="27"/>
      <c r="I59" s="27"/>
      <c r="J59" s="27"/>
      <c r="K59" s="27"/>
    </row>
    <row r="60" spans="2:12" s="26" customFormat="1">
      <c r="B60" s="475"/>
      <c r="C60" s="476"/>
      <c r="D60" s="477"/>
      <c r="E60" s="477"/>
      <c r="F60" s="477"/>
      <c r="G60" s="477"/>
      <c r="H60" s="476"/>
      <c r="I60" s="476"/>
      <c r="J60" s="476"/>
      <c r="K60" s="476"/>
      <c r="L60" s="475"/>
    </row>
    <row r="61" spans="2:12" s="26" customFormat="1"/>
    <row r="62" spans="2:12" s="26" customFormat="1"/>
    <row r="63" spans="2:12" s="26" customFormat="1">
      <c r="B63" s="579"/>
      <c r="C63" s="579"/>
      <c r="D63" s="579"/>
      <c r="E63" s="579"/>
      <c r="F63" s="579"/>
      <c r="G63" s="579"/>
    </row>
  </sheetData>
  <mergeCells count="3">
    <mergeCell ref="B2:G2"/>
    <mergeCell ref="B63:G63"/>
    <mergeCell ref="B9:D9"/>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09C0C-9EA6-49C3-B56A-35D586A841CF}">
  <dimension ref="A1:S65"/>
  <sheetViews>
    <sheetView workbookViewId="0">
      <selection activeCell="B3" sqref="B3:P21"/>
    </sheetView>
  </sheetViews>
  <sheetFormatPr defaultColWidth="9.140625" defaultRowHeight="12.75"/>
  <cols>
    <col min="1" max="1" width="3.7109375" style="1" customWidth="1"/>
    <col min="2" max="2" width="67.42578125" style="1" customWidth="1"/>
    <col min="3" max="3" width="13.7109375" style="1" customWidth="1"/>
    <col min="4" max="8" width="10.5703125" style="1" customWidth="1"/>
    <col min="9" max="11" width="18" style="1" customWidth="1"/>
    <col min="12" max="12" width="10" style="1" customWidth="1"/>
    <col min="13" max="13" width="11.28515625" style="1" customWidth="1"/>
    <col min="14" max="15" width="13.28515625" style="1" customWidth="1"/>
    <col min="16" max="16" width="20.7109375" style="1" bestFit="1" customWidth="1"/>
    <col min="17" max="16384" width="9.140625" style="1"/>
  </cols>
  <sheetData>
    <row r="1" spans="1:18" ht="21" customHeight="1">
      <c r="A1" s="318"/>
    </row>
    <row r="2" spans="1:18" ht="48" customHeight="1">
      <c r="B2" s="560" t="s">
        <v>1385</v>
      </c>
      <c r="C2" s="560"/>
      <c r="D2" s="560"/>
      <c r="E2" s="560"/>
      <c r="F2" s="560"/>
      <c r="G2" s="560"/>
      <c r="H2" s="560"/>
      <c r="I2" s="560"/>
      <c r="J2" s="560"/>
      <c r="K2" s="560"/>
      <c r="L2" s="560"/>
    </row>
    <row r="3" spans="1:18" s="33" customFormat="1" ht="12">
      <c r="A3" s="187"/>
      <c r="B3" s="491"/>
      <c r="C3" s="575" t="s">
        <v>1272</v>
      </c>
      <c r="D3" s="576"/>
      <c r="E3" s="576"/>
      <c r="F3" s="576"/>
      <c r="G3" s="576"/>
      <c r="H3" s="576"/>
      <c r="I3" s="576"/>
      <c r="J3" s="576"/>
      <c r="K3" s="576"/>
      <c r="L3" s="576"/>
      <c r="M3" s="576"/>
      <c r="N3" s="576"/>
      <c r="O3" s="576"/>
      <c r="P3" s="576"/>
    </row>
    <row r="4" spans="1:18" s="33" customFormat="1" ht="12">
      <c r="A4" s="187"/>
      <c r="B4" s="491"/>
      <c r="C4" s="548"/>
      <c r="D4" s="580" t="s">
        <v>1391</v>
      </c>
      <c r="E4" s="581"/>
      <c r="F4" s="581"/>
      <c r="G4" s="581"/>
      <c r="H4" s="581"/>
      <c r="I4" s="581"/>
      <c r="J4" s="581"/>
      <c r="K4" s="581"/>
      <c r="L4" s="581"/>
      <c r="M4" s="581"/>
      <c r="N4" s="581"/>
      <c r="O4" s="581"/>
      <c r="P4" s="593"/>
    </row>
    <row r="5" spans="1:18" s="33" customFormat="1" ht="12.75" customHeight="1">
      <c r="A5" s="187"/>
      <c r="B5" s="491" t="s">
        <v>1259</v>
      </c>
      <c r="C5" s="549"/>
      <c r="D5" s="580" t="s">
        <v>1392</v>
      </c>
      <c r="E5" s="581"/>
      <c r="F5" s="581"/>
      <c r="G5" s="581"/>
      <c r="H5" s="581"/>
      <c r="I5" s="594" t="s">
        <v>1394</v>
      </c>
      <c r="J5" s="594" t="s">
        <v>1395</v>
      </c>
      <c r="K5" s="594" t="s">
        <v>1396</v>
      </c>
      <c r="L5" s="594" t="s">
        <v>1397</v>
      </c>
      <c r="M5" s="594" t="s">
        <v>707</v>
      </c>
      <c r="N5" s="582" t="s">
        <v>353</v>
      </c>
      <c r="O5" s="583"/>
      <c r="P5" s="583"/>
    </row>
    <row r="6" spans="1:18" s="33" customFormat="1" ht="48" customHeight="1">
      <c r="B6" s="491" t="s">
        <v>1386</v>
      </c>
      <c r="C6" s="466"/>
      <c r="D6" s="552" t="s">
        <v>1331</v>
      </c>
      <c r="E6" s="552" t="s">
        <v>1332</v>
      </c>
      <c r="F6" s="552" t="s">
        <v>1333</v>
      </c>
      <c r="G6" s="552" t="s">
        <v>1334</v>
      </c>
      <c r="H6" s="552" t="s">
        <v>1335</v>
      </c>
      <c r="I6" s="574"/>
      <c r="J6" s="574"/>
      <c r="K6" s="574"/>
      <c r="L6" s="574"/>
      <c r="M6" s="574"/>
      <c r="N6" s="478"/>
      <c r="O6" s="479" t="s">
        <v>1398</v>
      </c>
      <c r="P6" s="479" t="s">
        <v>707</v>
      </c>
    </row>
    <row r="7" spans="1:18" s="33" customFormat="1" ht="12.75" customHeight="1">
      <c r="B7" s="498" t="s">
        <v>1276</v>
      </c>
      <c r="C7" s="27"/>
      <c r="D7" s="27"/>
      <c r="E7" s="27"/>
      <c r="F7" s="27"/>
      <c r="G7" s="27"/>
      <c r="H7" s="27"/>
      <c r="I7" s="27"/>
      <c r="J7" s="27"/>
      <c r="K7" s="27"/>
      <c r="L7" s="27"/>
      <c r="M7" s="27"/>
      <c r="N7" s="27"/>
      <c r="O7" s="27"/>
      <c r="P7" s="27"/>
    </row>
    <row r="8" spans="1:18" s="33" customFormat="1" ht="12">
      <c r="B8" s="498" t="s">
        <v>1277</v>
      </c>
      <c r="C8" s="27"/>
      <c r="D8" s="27"/>
      <c r="E8" s="27"/>
      <c r="F8" s="27"/>
      <c r="G8" s="27"/>
      <c r="H8" s="27"/>
      <c r="I8" s="27"/>
      <c r="J8" s="27"/>
      <c r="K8" s="27"/>
      <c r="L8" s="27"/>
      <c r="M8" s="27"/>
      <c r="N8" s="27"/>
      <c r="O8" s="27"/>
      <c r="P8" s="27"/>
    </row>
    <row r="9" spans="1:18" s="33" customFormat="1" ht="12">
      <c r="B9" s="498" t="s">
        <v>1283</v>
      </c>
      <c r="C9" s="27"/>
      <c r="D9" s="27"/>
      <c r="E9" s="27"/>
      <c r="F9" s="27"/>
      <c r="G9" s="27"/>
      <c r="H9" s="27"/>
      <c r="I9" s="27"/>
      <c r="J9" s="27"/>
      <c r="K9" s="27"/>
      <c r="L9" s="27"/>
      <c r="M9" s="27"/>
      <c r="N9" s="27"/>
      <c r="O9" s="27"/>
      <c r="P9" s="27"/>
    </row>
    <row r="10" spans="1:18" s="33" customFormat="1" ht="12">
      <c r="B10" s="498" t="s">
        <v>1308</v>
      </c>
      <c r="C10" s="27"/>
      <c r="D10" s="27"/>
      <c r="E10" s="27"/>
      <c r="F10" s="27"/>
      <c r="G10" s="27"/>
      <c r="H10" s="27"/>
      <c r="I10" s="27"/>
      <c r="J10" s="27"/>
      <c r="K10" s="27"/>
      <c r="L10" s="27"/>
      <c r="M10" s="27"/>
      <c r="N10" s="27"/>
      <c r="O10" s="27"/>
      <c r="P10" s="27"/>
    </row>
    <row r="11" spans="1:18" s="33" customFormat="1" ht="12">
      <c r="B11" s="498" t="s">
        <v>1313</v>
      </c>
      <c r="C11" s="27"/>
      <c r="D11" s="27"/>
      <c r="E11" s="27"/>
      <c r="F11" s="27"/>
      <c r="G11" s="27"/>
      <c r="H11" s="27"/>
      <c r="I11" s="27"/>
      <c r="J11" s="27"/>
      <c r="K11" s="27"/>
      <c r="L11" s="27"/>
      <c r="M11" s="27"/>
      <c r="N11" s="27"/>
      <c r="O11" s="27"/>
      <c r="P11" s="27"/>
    </row>
    <row r="12" spans="1:18" s="33" customFormat="1" ht="12">
      <c r="B12" s="498" t="s">
        <v>1314</v>
      </c>
      <c r="C12" s="27"/>
      <c r="D12" s="27"/>
      <c r="E12" s="27"/>
      <c r="F12" s="27"/>
      <c r="G12" s="27"/>
      <c r="H12" s="27"/>
      <c r="I12" s="27"/>
      <c r="J12" s="27"/>
      <c r="K12" s="27"/>
      <c r="L12" s="27"/>
      <c r="M12" s="27"/>
      <c r="N12" s="27"/>
      <c r="O12" s="27"/>
      <c r="P12" s="27"/>
    </row>
    <row r="13" spans="1:18" s="33" customFormat="1" ht="12">
      <c r="B13" s="498" t="s">
        <v>1318</v>
      </c>
      <c r="C13" s="27"/>
      <c r="D13" s="27"/>
      <c r="E13" s="27"/>
      <c r="F13" s="27"/>
      <c r="G13" s="27"/>
      <c r="H13" s="27"/>
      <c r="I13" s="27"/>
      <c r="J13" s="27"/>
      <c r="K13" s="27"/>
      <c r="L13" s="27"/>
      <c r="M13" s="27"/>
      <c r="N13" s="27"/>
      <c r="O13" s="27"/>
      <c r="P13" s="27"/>
    </row>
    <row r="14" spans="1:18" s="33" customFormat="1" ht="12">
      <c r="B14" s="498" t="s">
        <v>1319</v>
      </c>
      <c r="C14" s="27"/>
      <c r="D14" s="27"/>
      <c r="E14" s="27"/>
      <c r="F14" s="27"/>
      <c r="G14" s="27"/>
      <c r="H14" s="27"/>
      <c r="I14" s="27"/>
      <c r="J14" s="27"/>
      <c r="K14" s="27"/>
      <c r="L14" s="27"/>
      <c r="M14" s="27"/>
      <c r="N14" s="27"/>
      <c r="O14" s="27"/>
      <c r="P14" s="27"/>
    </row>
    <row r="15" spans="1:18" s="33" customFormat="1" ht="12">
      <c r="B15" s="498" t="s">
        <v>1326</v>
      </c>
      <c r="C15" s="27"/>
      <c r="D15" s="27"/>
      <c r="E15" s="27"/>
      <c r="F15" s="27"/>
      <c r="G15" s="27"/>
      <c r="H15" s="27"/>
      <c r="I15" s="27"/>
      <c r="J15" s="27"/>
      <c r="K15" s="27"/>
      <c r="L15" s="27"/>
      <c r="M15" s="27"/>
      <c r="N15" s="27"/>
      <c r="O15" s="27"/>
      <c r="P15" s="27"/>
      <c r="Q15" s="27"/>
      <c r="R15" s="27"/>
    </row>
    <row r="16" spans="1:18" s="33" customFormat="1" ht="12">
      <c r="B16" s="498" t="s">
        <v>1387</v>
      </c>
      <c r="C16" s="27"/>
      <c r="D16" s="27"/>
      <c r="E16" s="27"/>
      <c r="F16" s="27"/>
      <c r="G16" s="27"/>
      <c r="H16" s="27"/>
      <c r="I16" s="27"/>
      <c r="J16" s="27"/>
      <c r="K16" s="27"/>
      <c r="L16" s="27"/>
      <c r="M16" s="27"/>
      <c r="N16" s="27"/>
      <c r="O16" s="27"/>
      <c r="P16" s="27"/>
      <c r="Q16" s="27"/>
      <c r="R16" s="27"/>
    </row>
    <row r="17" spans="2:18" s="28" customFormat="1" ht="12">
      <c r="B17" s="498" t="s">
        <v>1388</v>
      </c>
      <c r="C17" s="27"/>
      <c r="D17" s="27"/>
      <c r="E17" s="27"/>
      <c r="F17" s="27"/>
      <c r="G17" s="27"/>
      <c r="H17" s="27"/>
      <c r="I17" s="27"/>
      <c r="J17" s="27"/>
      <c r="K17" s="27"/>
      <c r="L17" s="27"/>
      <c r="M17" s="27"/>
      <c r="N17" s="27"/>
      <c r="O17" s="27"/>
      <c r="P17" s="27"/>
      <c r="Q17" s="27"/>
      <c r="R17" s="27"/>
    </row>
    <row r="18" spans="2:18" s="28" customFormat="1" ht="12">
      <c r="B18" s="498" t="s">
        <v>1389</v>
      </c>
      <c r="C18" s="27"/>
      <c r="D18" s="27"/>
      <c r="E18" s="27"/>
      <c r="F18" s="27"/>
      <c r="G18" s="27"/>
      <c r="H18" s="27"/>
      <c r="L18" s="27"/>
      <c r="M18" s="27"/>
      <c r="N18" s="27"/>
      <c r="O18" s="27"/>
      <c r="P18" s="27"/>
      <c r="Q18" s="27"/>
      <c r="R18" s="27"/>
    </row>
    <row r="19" spans="2:18" s="28" customFormat="1" ht="12">
      <c r="B19" s="499" t="s">
        <v>1390</v>
      </c>
      <c r="C19" s="480"/>
      <c r="D19" s="480"/>
      <c r="E19" s="480"/>
      <c r="F19" s="480"/>
      <c r="G19" s="480"/>
      <c r="H19" s="480"/>
      <c r="I19" s="500"/>
      <c r="J19" s="500"/>
      <c r="K19" s="500"/>
      <c r="L19" s="480"/>
      <c r="M19" s="480"/>
      <c r="N19" s="480"/>
      <c r="O19" s="480"/>
      <c r="P19" s="480"/>
      <c r="Q19" s="27"/>
      <c r="R19" s="27"/>
    </row>
    <row r="20" spans="2:18" s="26" customFormat="1">
      <c r="B20" s="484"/>
      <c r="C20" s="27"/>
      <c r="D20" s="27"/>
      <c r="E20" s="27"/>
      <c r="F20" s="27"/>
      <c r="G20" s="27"/>
      <c r="H20" s="27"/>
      <c r="I20" s="65"/>
      <c r="J20" s="65"/>
      <c r="K20" s="65"/>
      <c r="L20" s="27"/>
      <c r="M20" s="27"/>
      <c r="N20" s="27"/>
      <c r="O20" s="27"/>
      <c r="P20" s="27"/>
      <c r="Q20" s="27"/>
      <c r="R20" s="27"/>
    </row>
    <row r="21" spans="2:18" s="26" customFormat="1" ht="40.5" customHeight="1">
      <c r="B21" s="595" t="s">
        <v>1423</v>
      </c>
      <c r="C21" s="595"/>
      <c r="D21" s="595"/>
      <c r="E21" s="595"/>
      <c r="F21" s="595"/>
      <c r="G21" s="595"/>
      <c r="H21" s="595"/>
      <c r="I21" s="595"/>
      <c r="J21" s="595"/>
      <c r="K21" s="65"/>
      <c r="L21" s="27"/>
      <c r="M21" s="27"/>
      <c r="N21" s="27"/>
      <c r="O21" s="27"/>
      <c r="P21" s="27"/>
      <c r="Q21" s="27"/>
      <c r="R21" s="27"/>
    </row>
    <row r="22" spans="2:18" s="26" customFormat="1">
      <c r="B22" s="469"/>
      <c r="C22" s="27"/>
      <c r="D22" s="27"/>
      <c r="E22" s="27"/>
      <c r="F22" s="27"/>
      <c r="G22" s="27"/>
      <c r="H22" s="27"/>
      <c r="L22" s="27"/>
      <c r="M22" s="27"/>
      <c r="N22" s="27"/>
      <c r="O22" s="27"/>
      <c r="P22" s="27"/>
      <c r="Q22" s="27"/>
      <c r="R22" s="27"/>
    </row>
    <row r="23" spans="2:18" s="26" customFormat="1">
      <c r="B23" s="469"/>
      <c r="C23" s="27"/>
      <c r="D23" s="27"/>
      <c r="E23" s="27"/>
      <c r="F23" s="27"/>
      <c r="G23" s="27"/>
      <c r="H23" s="27"/>
      <c r="L23" s="27"/>
      <c r="M23" s="27"/>
      <c r="N23" s="27"/>
      <c r="O23" s="27"/>
      <c r="P23" s="27"/>
      <c r="Q23" s="27"/>
      <c r="R23" s="27"/>
    </row>
    <row r="24" spans="2:18" s="26" customFormat="1">
      <c r="B24" s="469"/>
      <c r="C24" s="27"/>
      <c r="D24" s="27"/>
      <c r="E24" s="27"/>
      <c r="F24" s="27"/>
      <c r="G24" s="27"/>
      <c r="H24" s="27"/>
      <c r="L24" s="27"/>
      <c r="M24" s="27"/>
      <c r="N24" s="27"/>
      <c r="O24" s="27"/>
      <c r="P24" s="27"/>
      <c r="Q24" s="27"/>
      <c r="R24" s="27"/>
    </row>
    <row r="25" spans="2:18" s="26" customFormat="1">
      <c r="B25" s="469"/>
      <c r="C25" s="27"/>
      <c r="D25" s="27"/>
      <c r="E25" s="27"/>
      <c r="F25" s="27"/>
      <c r="G25" s="27"/>
      <c r="H25" s="27"/>
      <c r="L25" s="27"/>
      <c r="M25" s="27"/>
      <c r="N25" s="27"/>
      <c r="O25" s="27"/>
      <c r="P25" s="27"/>
      <c r="Q25" s="27"/>
      <c r="R25" s="27"/>
    </row>
    <row r="26" spans="2:18" s="26" customFormat="1">
      <c r="B26" s="469"/>
      <c r="C26" s="27"/>
      <c r="D26" s="27"/>
      <c r="E26" s="27"/>
      <c r="F26" s="27"/>
      <c r="G26" s="27"/>
      <c r="H26" s="27"/>
      <c r="L26" s="27"/>
      <c r="M26" s="27"/>
      <c r="N26" s="27"/>
      <c r="O26" s="27"/>
      <c r="P26" s="27"/>
      <c r="Q26" s="27"/>
      <c r="R26" s="27"/>
    </row>
    <row r="27" spans="2:18" s="26" customFormat="1">
      <c r="B27" s="469"/>
      <c r="C27" s="27"/>
      <c r="D27" s="27"/>
      <c r="E27" s="27"/>
      <c r="F27" s="27"/>
      <c r="G27" s="27"/>
      <c r="H27" s="27"/>
      <c r="L27" s="27"/>
      <c r="M27" s="27"/>
      <c r="N27" s="27"/>
      <c r="O27" s="27"/>
      <c r="P27" s="27"/>
      <c r="Q27" s="27"/>
      <c r="R27" s="27"/>
    </row>
    <row r="28" spans="2:18" s="26" customFormat="1">
      <c r="B28" s="469"/>
      <c r="C28" s="27"/>
      <c r="D28" s="27"/>
      <c r="E28" s="27"/>
      <c r="F28" s="27"/>
      <c r="G28" s="27"/>
      <c r="H28" s="27"/>
      <c r="L28" s="27"/>
      <c r="M28" s="27"/>
      <c r="N28" s="27"/>
      <c r="O28" s="27"/>
      <c r="P28" s="27"/>
      <c r="Q28" s="27"/>
      <c r="R28" s="27"/>
    </row>
    <row r="29" spans="2:18" s="26" customFormat="1">
      <c r="B29" s="469"/>
      <c r="C29" s="27"/>
      <c r="D29" s="27"/>
      <c r="E29" s="27"/>
      <c r="F29" s="27"/>
      <c r="G29" s="27"/>
      <c r="H29" s="27"/>
      <c r="L29" s="27"/>
      <c r="M29" s="27"/>
      <c r="N29" s="27"/>
      <c r="O29" s="27"/>
      <c r="P29" s="27"/>
      <c r="Q29" s="27"/>
      <c r="R29" s="27"/>
    </row>
    <row r="30" spans="2:18" s="26" customFormat="1">
      <c r="B30" s="469"/>
      <c r="C30" s="27"/>
      <c r="D30" s="27"/>
      <c r="E30" s="27"/>
      <c r="F30" s="27"/>
      <c r="G30" s="27"/>
      <c r="H30" s="27"/>
      <c r="L30" s="27"/>
      <c r="M30" s="27"/>
      <c r="N30" s="27"/>
      <c r="O30" s="27"/>
      <c r="P30" s="27"/>
      <c r="Q30" s="27"/>
      <c r="R30" s="27"/>
    </row>
    <row r="31" spans="2:18" s="26" customFormat="1">
      <c r="B31" s="469"/>
      <c r="C31" s="27"/>
      <c r="D31" s="27"/>
      <c r="E31" s="27"/>
      <c r="F31" s="27"/>
      <c r="G31" s="27"/>
      <c r="H31" s="27"/>
      <c r="L31" s="27"/>
      <c r="M31" s="27"/>
      <c r="N31" s="27"/>
      <c r="O31" s="27"/>
      <c r="P31" s="27"/>
      <c r="Q31" s="27"/>
      <c r="R31" s="27"/>
    </row>
    <row r="32" spans="2:18" s="26" customFormat="1">
      <c r="B32" s="469"/>
      <c r="C32" s="27"/>
      <c r="D32" s="27"/>
      <c r="E32" s="27"/>
      <c r="F32" s="27"/>
      <c r="G32" s="27"/>
      <c r="H32" s="27"/>
      <c r="L32" s="27"/>
      <c r="M32" s="27"/>
      <c r="N32" s="27"/>
      <c r="O32" s="27"/>
      <c r="P32" s="27"/>
      <c r="Q32" s="27"/>
      <c r="R32" s="27"/>
    </row>
    <row r="33" spans="2:18" s="26" customFormat="1">
      <c r="B33" s="469"/>
      <c r="C33" s="27"/>
      <c r="D33" s="27"/>
      <c r="E33" s="27"/>
      <c r="F33" s="27"/>
      <c r="G33" s="27"/>
      <c r="H33" s="27"/>
      <c r="L33" s="27"/>
      <c r="M33" s="27"/>
      <c r="N33" s="27"/>
      <c r="O33" s="27"/>
      <c r="P33" s="27"/>
      <c r="Q33" s="27"/>
      <c r="R33" s="27"/>
    </row>
    <row r="34" spans="2:18" s="26" customFormat="1">
      <c r="B34" s="469"/>
      <c r="C34" s="27"/>
      <c r="D34" s="27"/>
      <c r="E34" s="27"/>
      <c r="F34" s="27"/>
      <c r="G34" s="27"/>
      <c r="H34" s="27"/>
      <c r="L34" s="27"/>
      <c r="M34" s="27"/>
      <c r="N34" s="27"/>
      <c r="O34" s="27"/>
      <c r="P34" s="27"/>
      <c r="Q34" s="27"/>
      <c r="R34" s="27"/>
    </row>
    <row r="35" spans="2:18" s="26" customFormat="1">
      <c r="B35" s="469"/>
      <c r="C35" s="27"/>
      <c r="D35" s="27"/>
      <c r="E35" s="27"/>
      <c r="F35" s="27"/>
      <c r="G35" s="27"/>
      <c r="H35" s="27"/>
      <c r="L35" s="27"/>
      <c r="M35" s="27"/>
      <c r="N35" s="27"/>
      <c r="O35" s="27"/>
      <c r="P35" s="27"/>
      <c r="Q35" s="27"/>
      <c r="R35" s="27"/>
    </row>
    <row r="36" spans="2:18" s="26" customFormat="1">
      <c r="B36" s="469"/>
      <c r="C36" s="27"/>
      <c r="D36" s="27"/>
      <c r="E36" s="27"/>
      <c r="F36" s="27"/>
      <c r="G36" s="27"/>
      <c r="H36" s="27"/>
      <c r="L36" s="27"/>
      <c r="M36" s="27"/>
      <c r="N36" s="27"/>
      <c r="O36" s="27"/>
      <c r="P36" s="27"/>
      <c r="Q36" s="27"/>
      <c r="R36" s="27"/>
    </row>
    <row r="37" spans="2:18" s="26" customFormat="1">
      <c r="B37" s="469"/>
      <c r="C37" s="27"/>
      <c r="D37" s="27"/>
      <c r="E37" s="27"/>
      <c r="F37" s="27"/>
      <c r="G37" s="27"/>
      <c r="H37" s="27"/>
      <c r="L37" s="27"/>
      <c r="M37" s="27"/>
      <c r="N37" s="27"/>
      <c r="O37" s="27"/>
      <c r="P37" s="27"/>
      <c r="Q37" s="27"/>
      <c r="R37" s="27"/>
    </row>
    <row r="38" spans="2:18" s="26" customFormat="1">
      <c r="B38" s="469"/>
      <c r="C38" s="27"/>
      <c r="D38" s="27"/>
      <c r="E38" s="27"/>
      <c r="F38" s="27"/>
      <c r="G38" s="27"/>
      <c r="H38" s="27"/>
      <c r="L38" s="27"/>
      <c r="M38" s="27"/>
      <c r="N38" s="27"/>
      <c r="O38" s="27"/>
      <c r="P38" s="27"/>
      <c r="Q38" s="27"/>
      <c r="R38" s="27"/>
    </row>
    <row r="39" spans="2:18" s="26" customFormat="1">
      <c r="B39" s="469"/>
      <c r="C39" s="27"/>
      <c r="D39" s="27"/>
      <c r="E39" s="27"/>
      <c r="F39" s="27"/>
      <c r="G39" s="27"/>
      <c r="H39" s="27"/>
      <c r="L39" s="27"/>
      <c r="M39" s="27"/>
      <c r="N39" s="27"/>
      <c r="O39" s="27"/>
      <c r="P39" s="27"/>
      <c r="Q39" s="27"/>
      <c r="R39" s="27"/>
    </row>
    <row r="40" spans="2:18" s="26" customFormat="1">
      <c r="B40" s="468"/>
      <c r="C40" s="27"/>
      <c r="D40" s="27"/>
      <c r="E40" s="27"/>
      <c r="F40" s="27"/>
      <c r="G40" s="27"/>
      <c r="H40" s="27"/>
      <c r="L40" s="27"/>
      <c r="M40" s="27"/>
      <c r="N40" s="27"/>
      <c r="O40" s="27"/>
      <c r="P40" s="27"/>
      <c r="Q40" s="27"/>
      <c r="R40" s="27"/>
    </row>
    <row r="41" spans="2:18" s="26" customFormat="1" ht="12.75" customHeight="1">
      <c r="B41" s="470"/>
      <c r="C41" s="27"/>
      <c r="D41" s="27"/>
      <c r="E41" s="27"/>
      <c r="F41" s="27"/>
      <c r="G41" s="27"/>
      <c r="H41" s="27"/>
      <c r="L41" s="27"/>
      <c r="M41" s="27"/>
      <c r="N41" s="27"/>
      <c r="O41" s="27"/>
      <c r="P41" s="27"/>
      <c r="Q41" s="27"/>
      <c r="R41" s="27"/>
    </row>
    <row r="42" spans="2:18" s="26" customFormat="1" ht="12.75" customHeight="1">
      <c r="B42" s="470"/>
      <c r="C42" s="27"/>
      <c r="D42" s="27"/>
      <c r="E42" s="27"/>
      <c r="F42" s="27"/>
      <c r="G42" s="27"/>
      <c r="H42" s="27"/>
      <c r="L42" s="27"/>
      <c r="M42" s="27"/>
      <c r="N42" s="27"/>
      <c r="O42" s="27"/>
      <c r="P42" s="27"/>
      <c r="Q42" s="27"/>
      <c r="R42" s="27"/>
    </row>
    <row r="43" spans="2:18" s="26" customFormat="1" ht="12.75" customHeight="1">
      <c r="B43" s="470"/>
      <c r="C43" s="27"/>
      <c r="D43" s="27"/>
      <c r="E43" s="27"/>
      <c r="F43" s="27"/>
      <c r="G43" s="27"/>
      <c r="H43" s="27"/>
      <c r="L43" s="27"/>
      <c r="M43" s="27"/>
      <c r="N43" s="27"/>
      <c r="O43" s="27"/>
      <c r="P43" s="27"/>
      <c r="Q43" s="27"/>
      <c r="R43" s="27"/>
    </row>
    <row r="44" spans="2:18" s="26" customFormat="1" ht="12.75" customHeight="1">
      <c r="B44" s="470"/>
      <c r="C44" s="27"/>
      <c r="D44" s="27"/>
      <c r="E44" s="27"/>
      <c r="F44" s="27"/>
      <c r="G44" s="27"/>
      <c r="H44" s="27"/>
      <c r="L44" s="27"/>
      <c r="M44" s="27"/>
      <c r="N44" s="27"/>
      <c r="O44" s="27"/>
      <c r="P44" s="27"/>
      <c r="Q44" s="27"/>
      <c r="R44" s="27"/>
    </row>
    <row r="45" spans="2:18" s="26" customFormat="1" ht="12.75" customHeight="1">
      <c r="B45" s="468"/>
      <c r="C45" s="27"/>
      <c r="D45" s="27"/>
      <c r="E45" s="27"/>
      <c r="F45" s="27"/>
      <c r="G45" s="27"/>
      <c r="H45" s="27"/>
      <c r="L45" s="27"/>
      <c r="M45" s="27"/>
      <c r="N45" s="27"/>
      <c r="O45" s="27"/>
      <c r="P45" s="27"/>
      <c r="Q45" s="27"/>
      <c r="R45" s="27"/>
    </row>
    <row r="46" spans="2:18" s="26" customFormat="1" ht="12.75" customHeight="1">
      <c r="B46" s="468"/>
      <c r="C46" s="27"/>
      <c r="D46" s="27"/>
      <c r="E46" s="27"/>
      <c r="F46" s="27"/>
      <c r="G46" s="27"/>
      <c r="H46" s="27"/>
      <c r="L46" s="27"/>
      <c r="M46" s="27"/>
      <c r="N46" s="27"/>
      <c r="O46" s="27"/>
      <c r="P46" s="27"/>
      <c r="Q46" s="27"/>
      <c r="R46" s="27"/>
    </row>
    <row r="47" spans="2:18" s="26" customFormat="1" ht="12.75" customHeight="1">
      <c r="B47" s="470"/>
      <c r="C47" s="27"/>
      <c r="D47" s="27"/>
      <c r="E47" s="27"/>
      <c r="F47" s="27"/>
      <c r="G47" s="27"/>
      <c r="H47" s="27"/>
      <c r="L47" s="27"/>
      <c r="M47" s="27"/>
      <c r="N47" s="27"/>
      <c r="O47" s="27"/>
      <c r="P47" s="27"/>
      <c r="Q47" s="27"/>
      <c r="R47" s="27"/>
    </row>
    <row r="48" spans="2:18" s="26" customFormat="1" ht="12.75" customHeight="1">
      <c r="B48" s="470"/>
      <c r="C48" s="27"/>
      <c r="D48" s="27"/>
      <c r="E48" s="27"/>
      <c r="F48" s="27"/>
      <c r="G48" s="27"/>
      <c r="H48" s="27"/>
      <c r="L48" s="27"/>
      <c r="M48" s="27"/>
      <c r="N48" s="27"/>
      <c r="O48" s="27"/>
      <c r="P48" s="27"/>
      <c r="Q48" s="27"/>
      <c r="R48" s="27"/>
    </row>
    <row r="49" spans="2:19" s="26" customFormat="1" ht="12.75" customHeight="1">
      <c r="B49" s="470"/>
      <c r="C49" s="27"/>
      <c r="D49" s="27"/>
      <c r="E49" s="27"/>
      <c r="F49" s="27"/>
      <c r="G49" s="27"/>
      <c r="H49" s="27"/>
      <c r="L49" s="27"/>
      <c r="M49" s="27"/>
      <c r="N49" s="27"/>
      <c r="O49" s="27"/>
      <c r="P49" s="27"/>
      <c r="Q49" s="27"/>
      <c r="R49" s="27"/>
    </row>
    <row r="50" spans="2:19" s="26" customFormat="1" ht="12.75" customHeight="1">
      <c r="B50" s="468"/>
      <c r="C50" s="27"/>
      <c r="D50" s="27"/>
      <c r="E50" s="27"/>
      <c r="F50" s="27"/>
      <c r="G50" s="27"/>
      <c r="H50" s="27"/>
      <c r="L50" s="27"/>
      <c r="M50" s="27"/>
      <c r="N50" s="27"/>
      <c r="O50" s="27"/>
      <c r="P50" s="27"/>
      <c r="Q50" s="27"/>
      <c r="R50" s="27"/>
    </row>
    <row r="51" spans="2:19" s="26" customFormat="1" ht="12.75" customHeight="1">
      <c r="B51" s="468"/>
      <c r="C51" s="27"/>
      <c r="D51" s="27"/>
      <c r="E51" s="27"/>
      <c r="F51" s="27"/>
      <c r="G51" s="27"/>
      <c r="H51" s="27"/>
      <c r="L51" s="27"/>
      <c r="M51" s="27"/>
      <c r="N51" s="27"/>
      <c r="O51" s="27"/>
      <c r="P51" s="27"/>
      <c r="Q51" s="27"/>
      <c r="R51" s="27"/>
    </row>
    <row r="52" spans="2:19" s="26" customFormat="1" ht="12.75" customHeight="1">
      <c r="B52" s="470"/>
      <c r="C52" s="27"/>
      <c r="D52" s="27"/>
      <c r="E52" s="27"/>
      <c r="F52" s="27"/>
      <c r="G52" s="27"/>
      <c r="H52" s="27"/>
      <c r="L52" s="27"/>
      <c r="M52" s="27"/>
      <c r="N52" s="27"/>
      <c r="O52" s="27"/>
      <c r="P52" s="27"/>
      <c r="Q52" s="27"/>
      <c r="R52" s="27"/>
    </row>
    <row r="53" spans="2:19" s="26" customFormat="1" ht="12.75" customHeight="1">
      <c r="B53" s="470"/>
      <c r="C53" s="27"/>
      <c r="D53" s="27"/>
      <c r="E53" s="27"/>
      <c r="F53" s="27"/>
      <c r="G53" s="27"/>
      <c r="H53" s="27"/>
      <c r="L53" s="27"/>
      <c r="M53" s="27"/>
      <c r="N53" s="27"/>
      <c r="O53" s="27"/>
      <c r="P53" s="27"/>
      <c r="Q53" s="27"/>
      <c r="R53" s="27"/>
    </row>
    <row r="54" spans="2:19" s="26" customFormat="1" ht="12.75" customHeight="1">
      <c r="B54" s="470"/>
      <c r="C54" s="27"/>
      <c r="D54" s="27"/>
      <c r="E54" s="27"/>
      <c r="F54" s="27"/>
      <c r="G54" s="27"/>
      <c r="H54" s="27"/>
      <c r="L54" s="27"/>
      <c r="M54" s="27"/>
      <c r="N54" s="27"/>
      <c r="O54" s="27"/>
      <c r="P54" s="27"/>
      <c r="Q54" s="27"/>
      <c r="R54" s="27"/>
    </row>
    <row r="55" spans="2:19" s="26" customFormat="1" ht="12.75" customHeight="1">
      <c r="B55" s="470"/>
      <c r="C55" s="27"/>
      <c r="D55" s="27"/>
      <c r="E55" s="27"/>
      <c r="F55" s="27"/>
      <c r="G55" s="27"/>
      <c r="H55" s="27"/>
      <c r="L55" s="27"/>
      <c r="M55" s="27"/>
      <c r="N55" s="27"/>
      <c r="O55" s="27"/>
      <c r="P55" s="27"/>
      <c r="Q55" s="27"/>
      <c r="R55" s="27"/>
    </row>
    <row r="56" spans="2:19" s="26" customFormat="1" ht="12.75" customHeight="1">
      <c r="B56" s="470"/>
      <c r="C56" s="27"/>
      <c r="D56" s="27"/>
      <c r="E56" s="27"/>
      <c r="F56" s="27"/>
      <c r="G56" s="27"/>
      <c r="H56" s="27"/>
      <c r="L56" s="27"/>
      <c r="M56" s="27"/>
      <c r="N56" s="27"/>
      <c r="O56" s="27"/>
      <c r="P56" s="27"/>
      <c r="Q56" s="27"/>
      <c r="R56" s="27"/>
    </row>
    <row r="57" spans="2:19" s="26" customFormat="1" ht="12.75" customHeight="1">
      <c r="B57" s="471"/>
      <c r="C57" s="27"/>
      <c r="D57" s="27"/>
      <c r="E57" s="27"/>
      <c r="F57" s="27"/>
      <c r="G57" s="27"/>
      <c r="H57" s="27"/>
      <c r="L57" s="27"/>
      <c r="M57" s="27"/>
      <c r="N57" s="27"/>
      <c r="O57" s="27"/>
      <c r="P57" s="27"/>
      <c r="Q57" s="27"/>
      <c r="R57" s="27"/>
    </row>
    <row r="58" spans="2:19" s="26" customFormat="1" ht="12.75" customHeight="1">
      <c r="B58" s="468"/>
      <c r="C58" s="27"/>
      <c r="D58" s="27"/>
      <c r="E58" s="27"/>
      <c r="F58" s="27"/>
      <c r="G58" s="27"/>
      <c r="H58" s="27"/>
      <c r="L58" s="27"/>
      <c r="M58" s="27"/>
      <c r="N58" s="27"/>
      <c r="O58" s="27"/>
      <c r="P58" s="27"/>
      <c r="Q58" s="27"/>
      <c r="R58" s="27"/>
    </row>
    <row r="59" spans="2:19" s="26" customFormat="1" ht="12.75" customHeight="1">
      <c r="B59" s="472"/>
      <c r="C59" s="27"/>
      <c r="D59" s="27"/>
      <c r="E59" s="27"/>
      <c r="F59" s="27"/>
      <c r="G59" s="27"/>
      <c r="H59" s="27"/>
      <c r="L59" s="27"/>
      <c r="M59" s="27"/>
      <c r="N59" s="27"/>
      <c r="O59" s="27"/>
      <c r="P59" s="27"/>
      <c r="Q59" s="27"/>
      <c r="R59" s="27"/>
    </row>
    <row r="60" spans="2:19" s="26" customFormat="1">
      <c r="B60" s="471"/>
      <c r="C60" s="27"/>
      <c r="D60" s="27"/>
      <c r="E60" s="27"/>
      <c r="F60" s="27"/>
      <c r="G60" s="27"/>
      <c r="H60" s="27"/>
      <c r="L60" s="27"/>
      <c r="M60" s="27"/>
      <c r="N60" s="27"/>
      <c r="O60" s="27"/>
      <c r="P60" s="27"/>
      <c r="Q60" s="27"/>
      <c r="R60" s="27"/>
    </row>
    <row r="61" spans="2:19" s="26" customFormat="1">
      <c r="B61" s="473"/>
      <c r="C61" s="27"/>
      <c r="D61" s="27"/>
      <c r="E61" s="27"/>
      <c r="F61" s="27"/>
      <c r="G61" s="27"/>
      <c r="H61" s="27"/>
      <c r="L61" s="27"/>
      <c r="M61" s="27"/>
      <c r="N61" s="27"/>
      <c r="O61" s="27"/>
      <c r="P61" s="27"/>
      <c r="Q61" s="27"/>
      <c r="R61" s="27"/>
    </row>
    <row r="62" spans="2:19" s="26" customFormat="1">
      <c r="B62" s="475"/>
      <c r="C62" s="476"/>
      <c r="D62" s="477"/>
      <c r="E62" s="477"/>
      <c r="F62" s="477"/>
      <c r="G62" s="477"/>
      <c r="H62" s="476"/>
      <c r="I62" s="53"/>
      <c r="J62" s="53"/>
      <c r="K62" s="53"/>
      <c r="L62" s="476"/>
      <c r="M62" s="477"/>
      <c r="N62" s="476"/>
      <c r="O62" s="476"/>
      <c r="P62" s="476"/>
      <c r="Q62" s="476"/>
      <c r="R62" s="476"/>
      <c r="S62" s="475"/>
    </row>
    <row r="63" spans="2:19" s="26" customFormat="1"/>
    <row r="64" spans="2:19" s="26" customFormat="1"/>
    <row r="65" spans="2:8" s="26" customFormat="1">
      <c r="B65" s="579"/>
      <c r="C65" s="579"/>
      <c r="D65" s="579"/>
      <c r="E65" s="579"/>
      <c r="F65" s="579"/>
      <c r="G65" s="579"/>
      <c r="H65" s="579"/>
    </row>
  </sheetData>
  <mergeCells count="12">
    <mergeCell ref="B2:L2"/>
    <mergeCell ref="C3:P3"/>
    <mergeCell ref="D5:H5"/>
    <mergeCell ref="N5:P5"/>
    <mergeCell ref="B65:H65"/>
    <mergeCell ref="D4:P4"/>
    <mergeCell ref="I5:I6"/>
    <mergeCell ref="J5:J6"/>
    <mergeCell ref="K5:K6"/>
    <mergeCell ref="L5:L6"/>
    <mergeCell ref="M5:M6"/>
    <mergeCell ref="B21:J21"/>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B589B-CA1D-40A3-ADA7-1EC92A595230}">
  <dimension ref="A1:F63"/>
  <sheetViews>
    <sheetView workbookViewId="0">
      <selection activeCell="J30" sqref="J30"/>
    </sheetView>
  </sheetViews>
  <sheetFormatPr defaultColWidth="9.140625" defaultRowHeight="12.75"/>
  <cols>
    <col min="1" max="1" width="3.7109375" style="1" customWidth="1"/>
    <col min="2" max="2" width="67.42578125" style="1" customWidth="1"/>
    <col min="3" max="3" width="12.85546875" style="1" customWidth="1"/>
    <col min="4" max="6" width="19.42578125" style="1" customWidth="1"/>
    <col min="7" max="16384" width="9.140625" style="1"/>
  </cols>
  <sheetData>
    <row r="1" spans="1:6" ht="21" customHeight="1">
      <c r="A1" s="318"/>
    </row>
    <row r="2" spans="1:6" ht="48" customHeight="1">
      <c r="B2" s="560" t="s">
        <v>1401</v>
      </c>
      <c r="C2" s="560"/>
      <c r="D2" s="560"/>
      <c r="E2" s="560"/>
      <c r="F2" s="560"/>
    </row>
    <row r="3" spans="1:6" s="33" customFormat="1" ht="12">
      <c r="A3" s="187"/>
      <c r="B3" s="491" t="s">
        <v>1259</v>
      </c>
      <c r="C3" s="596" t="s">
        <v>1403</v>
      </c>
      <c r="D3" s="596" t="s">
        <v>1404</v>
      </c>
      <c r="E3" s="596" t="s">
        <v>1405</v>
      </c>
      <c r="F3" s="596" t="s">
        <v>1406</v>
      </c>
    </row>
    <row r="4" spans="1:6" s="33" customFormat="1" ht="41.25" customHeight="1">
      <c r="B4" s="491" t="s">
        <v>1402</v>
      </c>
      <c r="C4" s="596"/>
      <c r="D4" s="596"/>
      <c r="E4" s="596"/>
      <c r="F4" s="596"/>
    </row>
    <row r="5" spans="1:6" s="33" customFormat="1" ht="12.75" customHeight="1">
      <c r="B5" s="502" t="s">
        <v>1407</v>
      </c>
      <c r="C5" s="35"/>
      <c r="D5" s="35"/>
      <c r="E5" s="35"/>
      <c r="F5" s="35"/>
    </row>
    <row r="6" spans="1:6" s="33" customFormat="1" ht="12">
      <c r="B6" s="502" t="s">
        <v>363</v>
      </c>
      <c r="C6" s="35"/>
      <c r="D6" s="35"/>
      <c r="E6" s="35"/>
      <c r="F6" s="35"/>
    </row>
    <row r="7" spans="1:6" s="33" customFormat="1" ht="12">
      <c r="B7" s="503" t="s">
        <v>1347</v>
      </c>
      <c r="C7" s="35"/>
      <c r="D7" s="35"/>
      <c r="E7" s="35"/>
      <c r="F7" s="35"/>
    </row>
    <row r="8" spans="1:6" s="33" customFormat="1" ht="12">
      <c r="B8" s="502" t="s">
        <v>364</v>
      </c>
      <c r="C8" s="35"/>
      <c r="D8" s="35"/>
      <c r="E8" s="35"/>
      <c r="F8" s="35"/>
    </row>
    <row r="9" spans="1:6" s="33" customFormat="1" ht="12">
      <c r="B9" s="503" t="s">
        <v>1348</v>
      </c>
      <c r="C9" s="35"/>
      <c r="D9" s="35"/>
      <c r="E9" s="35"/>
      <c r="F9" s="35"/>
    </row>
    <row r="10" spans="1:6" s="33" customFormat="1" ht="12">
      <c r="B10" s="503" t="s">
        <v>1408</v>
      </c>
      <c r="C10" s="35"/>
      <c r="D10" s="35"/>
      <c r="E10" s="35"/>
      <c r="F10" s="35"/>
    </row>
    <row r="11" spans="1:6" s="33" customFormat="1" ht="12">
      <c r="B11" s="502" t="s">
        <v>1409</v>
      </c>
      <c r="C11" s="35"/>
      <c r="D11" s="35"/>
      <c r="E11" s="35"/>
      <c r="F11" s="35"/>
    </row>
    <row r="12" spans="1:6" s="33" customFormat="1" ht="12">
      <c r="B12" s="502" t="s">
        <v>1407</v>
      </c>
      <c r="C12" s="35"/>
      <c r="D12" s="35"/>
      <c r="E12" s="35"/>
      <c r="F12" s="35"/>
    </row>
    <row r="13" spans="1:6" s="33" customFormat="1" ht="12">
      <c r="B13" s="502" t="s">
        <v>363</v>
      </c>
      <c r="C13" s="27"/>
      <c r="D13" s="27"/>
      <c r="E13" s="27"/>
      <c r="F13" s="35"/>
    </row>
    <row r="14" spans="1:6" s="33" customFormat="1" ht="12">
      <c r="B14" s="503" t="s">
        <v>1347</v>
      </c>
      <c r="C14" s="27"/>
      <c r="D14" s="27"/>
      <c r="E14" s="27"/>
      <c r="F14" s="35"/>
    </row>
    <row r="15" spans="1:6" s="28" customFormat="1" ht="12">
      <c r="B15" s="502" t="s">
        <v>364</v>
      </c>
      <c r="C15" s="27"/>
      <c r="D15" s="27"/>
      <c r="E15" s="27"/>
      <c r="F15" s="29"/>
    </row>
    <row r="16" spans="1:6" s="28" customFormat="1" ht="12">
      <c r="B16" s="503" t="s">
        <v>1348</v>
      </c>
      <c r="C16" s="27"/>
      <c r="D16" s="27"/>
      <c r="E16" s="27"/>
      <c r="F16" s="29"/>
    </row>
    <row r="17" spans="2:6" s="28" customFormat="1" ht="12">
      <c r="B17" s="503" t="s">
        <v>1408</v>
      </c>
      <c r="C17" s="27"/>
      <c r="D17" s="27"/>
      <c r="E17" s="27"/>
      <c r="F17" s="29"/>
    </row>
    <row r="18" spans="2:6" s="26" customFormat="1">
      <c r="B18" s="189" t="s">
        <v>1409</v>
      </c>
      <c r="C18" s="480"/>
      <c r="D18" s="480"/>
      <c r="E18" s="480"/>
      <c r="F18" s="728"/>
    </row>
    <row r="19" spans="2:6" s="26" customFormat="1">
      <c r="B19" s="484"/>
      <c r="C19" s="27"/>
      <c r="D19" s="27"/>
      <c r="E19" s="27"/>
      <c r="F19" s="65"/>
    </row>
    <row r="20" spans="2:6" s="26" customFormat="1">
      <c r="B20" s="507"/>
      <c r="C20" s="27"/>
      <c r="D20" s="27"/>
      <c r="E20" s="27"/>
      <c r="F20" s="65"/>
    </row>
    <row r="21" spans="2:6" s="26" customFormat="1" ht="39" customHeight="1">
      <c r="B21" s="595" t="s">
        <v>1422</v>
      </c>
      <c r="C21" s="595"/>
      <c r="D21" s="595"/>
      <c r="E21" s="595"/>
      <c r="F21" s="65"/>
    </row>
    <row r="22" spans="2:6" s="26" customFormat="1">
      <c r="B22" s="469"/>
      <c r="C22" s="27"/>
      <c r="D22" s="27"/>
      <c r="E22" s="27"/>
    </row>
    <row r="23" spans="2:6" s="26" customFormat="1">
      <c r="B23" s="469"/>
      <c r="C23" s="27"/>
      <c r="D23" s="27"/>
      <c r="E23" s="27"/>
    </row>
    <row r="24" spans="2:6" s="26" customFormat="1">
      <c r="B24" s="469"/>
      <c r="C24" s="27"/>
      <c r="D24" s="27"/>
      <c r="E24" s="27"/>
    </row>
    <row r="25" spans="2:6" s="26" customFormat="1">
      <c r="B25" s="469"/>
      <c r="C25" s="27"/>
      <c r="D25" s="27"/>
      <c r="E25" s="27"/>
    </row>
    <row r="26" spans="2:6" s="26" customFormat="1">
      <c r="B26" s="469"/>
      <c r="C26" s="27"/>
      <c r="D26" s="27"/>
      <c r="E26" s="27"/>
    </row>
    <row r="27" spans="2:6" s="26" customFormat="1">
      <c r="B27" s="469"/>
      <c r="C27" s="27"/>
      <c r="D27" s="27"/>
      <c r="E27" s="27"/>
    </row>
    <row r="28" spans="2:6" s="26" customFormat="1">
      <c r="B28" s="469"/>
      <c r="C28" s="27"/>
      <c r="D28" s="27"/>
      <c r="E28" s="27"/>
    </row>
    <row r="29" spans="2:6" s="26" customFormat="1">
      <c r="B29" s="469"/>
      <c r="C29" s="27"/>
      <c r="D29" s="27"/>
      <c r="E29" s="27"/>
    </row>
    <row r="30" spans="2:6" s="26" customFormat="1">
      <c r="B30" s="469"/>
      <c r="C30" s="27"/>
      <c r="D30" s="27"/>
      <c r="E30" s="27"/>
    </row>
    <row r="31" spans="2:6" s="26" customFormat="1">
      <c r="B31" s="469"/>
      <c r="C31" s="27"/>
      <c r="D31" s="27"/>
      <c r="E31" s="27"/>
    </row>
    <row r="32" spans="2:6" s="26" customFormat="1">
      <c r="B32" s="469"/>
      <c r="C32" s="27"/>
      <c r="D32" s="27"/>
      <c r="E32" s="27"/>
    </row>
    <row r="33" spans="2:5" s="26" customFormat="1">
      <c r="B33" s="469"/>
      <c r="C33" s="27"/>
      <c r="D33" s="27"/>
      <c r="E33" s="27"/>
    </row>
    <row r="34" spans="2:5" s="26" customFormat="1">
      <c r="B34" s="469"/>
      <c r="C34" s="27"/>
      <c r="D34" s="27"/>
      <c r="E34" s="27"/>
    </row>
    <row r="35" spans="2:5" s="26" customFormat="1">
      <c r="B35" s="469"/>
      <c r="C35" s="27"/>
      <c r="D35" s="27"/>
      <c r="E35" s="27"/>
    </row>
    <row r="36" spans="2:5" s="26" customFormat="1">
      <c r="B36" s="469"/>
      <c r="C36" s="27"/>
      <c r="D36" s="27"/>
      <c r="E36" s="27"/>
    </row>
    <row r="37" spans="2:5" s="26" customFormat="1">
      <c r="B37" s="469"/>
      <c r="C37" s="27"/>
      <c r="D37" s="27"/>
      <c r="E37" s="27"/>
    </row>
    <row r="38" spans="2:5" s="26" customFormat="1">
      <c r="B38" s="468"/>
      <c r="C38" s="27"/>
      <c r="D38" s="27"/>
      <c r="E38" s="27"/>
    </row>
    <row r="39" spans="2:5" s="26" customFormat="1" ht="12.75" customHeight="1">
      <c r="B39" s="470"/>
      <c r="C39" s="27"/>
      <c r="D39" s="27"/>
      <c r="E39" s="27"/>
    </row>
    <row r="40" spans="2:5" s="26" customFormat="1" ht="12.75" customHeight="1">
      <c r="B40" s="470"/>
      <c r="C40" s="27"/>
      <c r="D40" s="27"/>
      <c r="E40" s="27"/>
    </row>
    <row r="41" spans="2:5" s="26" customFormat="1" ht="12.75" customHeight="1">
      <c r="B41" s="470"/>
      <c r="C41" s="27"/>
      <c r="D41" s="27"/>
      <c r="E41" s="27"/>
    </row>
    <row r="42" spans="2:5" s="26" customFormat="1" ht="12.75" customHeight="1">
      <c r="B42" s="470"/>
      <c r="C42" s="27"/>
      <c r="D42" s="27"/>
      <c r="E42" s="27"/>
    </row>
    <row r="43" spans="2:5" s="26" customFormat="1" ht="12.75" customHeight="1">
      <c r="B43" s="468"/>
      <c r="C43" s="27"/>
      <c r="D43" s="27"/>
      <c r="E43" s="27"/>
    </row>
    <row r="44" spans="2:5" s="26" customFormat="1" ht="12.75" customHeight="1">
      <c r="B44" s="468"/>
      <c r="C44" s="27"/>
      <c r="D44" s="27"/>
      <c r="E44" s="27"/>
    </row>
    <row r="45" spans="2:5" s="26" customFormat="1" ht="12.75" customHeight="1">
      <c r="B45" s="470"/>
      <c r="C45" s="27"/>
      <c r="D45" s="27"/>
      <c r="E45" s="27"/>
    </row>
    <row r="46" spans="2:5" s="26" customFormat="1" ht="12.75" customHeight="1">
      <c r="B46" s="470"/>
      <c r="C46" s="27"/>
      <c r="D46" s="27"/>
      <c r="E46" s="27"/>
    </row>
    <row r="47" spans="2:5" s="26" customFormat="1" ht="12.75" customHeight="1">
      <c r="B47" s="470"/>
      <c r="C47" s="27"/>
      <c r="D47" s="27"/>
      <c r="E47" s="27"/>
    </row>
    <row r="48" spans="2:5" s="26" customFormat="1" ht="12.75" customHeight="1">
      <c r="B48" s="468"/>
      <c r="C48" s="27"/>
      <c r="D48" s="27"/>
      <c r="E48" s="27"/>
    </row>
    <row r="49" spans="2:6" s="26" customFormat="1" ht="12.75" customHeight="1">
      <c r="B49" s="468"/>
      <c r="C49" s="27"/>
      <c r="D49" s="27"/>
      <c r="E49" s="27"/>
    </row>
    <row r="50" spans="2:6" s="26" customFormat="1" ht="12.75" customHeight="1">
      <c r="B50" s="470"/>
      <c r="C50" s="27"/>
      <c r="D50" s="27"/>
      <c r="E50" s="27"/>
    </row>
    <row r="51" spans="2:6" s="26" customFormat="1" ht="12.75" customHeight="1">
      <c r="B51" s="470"/>
      <c r="C51" s="27"/>
      <c r="D51" s="27"/>
      <c r="E51" s="27"/>
    </row>
    <row r="52" spans="2:6" s="26" customFormat="1" ht="12.75" customHeight="1">
      <c r="B52" s="470"/>
      <c r="C52" s="27"/>
      <c r="D52" s="27"/>
      <c r="E52" s="27"/>
    </row>
    <row r="53" spans="2:6" s="26" customFormat="1" ht="12.75" customHeight="1">
      <c r="B53" s="470"/>
      <c r="C53" s="27"/>
      <c r="D53" s="27"/>
      <c r="E53" s="27"/>
    </row>
    <row r="54" spans="2:6" s="26" customFormat="1" ht="12.75" customHeight="1">
      <c r="B54" s="470"/>
      <c r="C54" s="27"/>
      <c r="D54" s="27"/>
      <c r="E54" s="27"/>
    </row>
    <row r="55" spans="2:6" s="26" customFormat="1" ht="12.75" customHeight="1">
      <c r="B55" s="471"/>
      <c r="C55" s="27"/>
      <c r="D55" s="27"/>
      <c r="E55" s="27"/>
    </row>
    <row r="56" spans="2:6" s="26" customFormat="1" ht="12.75" customHeight="1">
      <c r="B56" s="468"/>
      <c r="C56" s="27"/>
      <c r="D56" s="27"/>
      <c r="E56" s="27"/>
    </row>
    <row r="57" spans="2:6" s="26" customFormat="1" ht="12.75" customHeight="1">
      <c r="B57" s="472"/>
      <c r="C57" s="27"/>
      <c r="D57" s="27"/>
      <c r="E57" s="27"/>
    </row>
    <row r="58" spans="2:6" s="26" customFormat="1">
      <c r="B58" s="471"/>
      <c r="C58" s="27"/>
      <c r="D58" s="27"/>
      <c r="E58" s="27"/>
    </row>
    <row r="59" spans="2:6" s="26" customFormat="1">
      <c r="B59" s="473"/>
      <c r="C59" s="27"/>
      <c r="D59" s="27"/>
      <c r="E59" s="27"/>
    </row>
    <row r="60" spans="2:6" s="26" customFormat="1">
      <c r="B60" s="475"/>
      <c r="C60" s="476"/>
      <c r="D60" s="476"/>
      <c r="E60" s="476"/>
      <c r="F60" s="475"/>
    </row>
    <row r="61" spans="2:6" s="26" customFormat="1"/>
    <row r="62" spans="2:6" s="26" customFormat="1"/>
    <row r="63" spans="2:6" s="26" customFormat="1">
      <c r="B63" s="501"/>
    </row>
  </sheetData>
  <mergeCells count="6">
    <mergeCell ref="B2:F2"/>
    <mergeCell ref="B21:E21"/>
    <mergeCell ref="C3:C4"/>
    <mergeCell ref="D3:D4"/>
    <mergeCell ref="E3:E4"/>
    <mergeCell ref="F3:F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91FB1-D86B-4056-A433-CC8920FD8DEB}">
  <sheetPr>
    <pageSetUpPr fitToPage="1"/>
  </sheetPr>
  <dimension ref="B1:I13"/>
  <sheetViews>
    <sheetView showGridLines="0" workbookViewId="0">
      <selection activeCell="B3" sqref="B3:I9"/>
    </sheetView>
  </sheetViews>
  <sheetFormatPr defaultRowHeight="12.75"/>
  <cols>
    <col min="1" max="1" width="3.7109375" customWidth="1"/>
    <col min="2" max="2" width="33.7109375" customWidth="1"/>
    <col min="3" max="3" width="32.42578125" style="332" customWidth="1"/>
    <col min="4" max="6" width="17.5703125" customWidth="1"/>
    <col min="7" max="7" width="13.28515625" customWidth="1"/>
    <col min="8" max="8" width="12.5703125" customWidth="1"/>
    <col min="9" max="9" width="17.5703125" style="333" customWidth="1"/>
  </cols>
  <sheetData>
    <row r="1" spans="2:9" ht="21" customHeight="1"/>
    <row r="2" spans="2:9" ht="48" customHeight="1">
      <c r="B2" s="297" t="s">
        <v>965</v>
      </c>
      <c r="C2" s="334"/>
      <c r="D2" s="297"/>
      <c r="E2" s="297"/>
      <c r="F2" s="297"/>
    </row>
    <row r="3" spans="2:9" ht="21.75" customHeight="1">
      <c r="B3" s="508" t="s">
        <v>1264</v>
      </c>
      <c r="C3" s="615" t="s">
        <v>937</v>
      </c>
      <c r="D3" s="598" t="s">
        <v>938</v>
      </c>
      <c r="E3" s="598"/>
      <c r="F3" s="598"/>
      <c r="G3" s="598"/>
      <c r="H3" s="598"/>
      <c r="I3" s="616"/>
    </row>
    <row r="4" spans="2:9" ht="38.25" customHeight="1">
      <c r="B4" s="612" t="s">
        <v>939</v>
      </c>
      <c r="C4" s="617"/>
      <c r="D4" s="553" t="s">
        <v>940</v>
      </c>
      <c r="E4" s="553" t="s">
        <v>941</v>
      </c>
      <c r="F4" s="553" t="s">
        <v>964</v>
      </c>
      <c r="G4" s="553" t="s">
        <v>942</v>
      </c>
      <c r="H4" s="553" t="s">
        <v>943</v>
      </c>
      <c r="I4" s="549" t="s">
        <v>944</v>
      </c>
    </row>
    <row r="5" spans="2:9">
      <c r="B5" s="335" t="s">
        <v>945</v>
      </c>
      <c r="C5" s="336" t="s">
        <v>940</v>
      </c>
      <c r="D5" s="337" t="s">
        <v>946</v>
      </c>
      <c r="E5" s="337"/>
      <c r="F5" s="337"/>
      <c r="G5" s="337"/>
      <c r="H5" s="337"/>
      <c r="I5" s="337" t="s">
        <v>947</v>
      </c>
    </row>
    <row r="6" spans="2:9" s="130" customFormat="1">
      <c r="B6" s="335" t="s">
        <v>948</v>
      </c>
      <c r="C6" s="336" t="s">
        <v>940</v>
      </c>
      <c r="D6" s="337" t="s">
        <v>946</v>
      </c>
      <c r="E6" s="337"/>
      <c r="F6" s="337"/>
      <c r="G6" s="337"/>
      <c r="H6" s="337"/>
      <c r="I6" s="337" t="s">
        <v>949</v>
      </c>
    </row>
    <row r="7" spans="2:9" s="130" customFormat="1">
      <c r="B7" s="335" t="s">
        <v>950</v>
      </c>
      <c r="C7" s="336" t="s">
        <v>940</v>
      </c>
      <c r="D7" s="337" t="s">
        <v>946</v>
      </c>
      <c r="E7" s="337"/>
      <c r="F7" s="337"/>
      <c r="G7" s="337"/>
      <c r="H7" s="337"/>
      <c r="I7" s="337" t="s">
        <v>951</v>
      </c>
    </row>
    <row r="8" spans="2:9" s="130" customFormat="1">
      <c r="B8" s="533" t="s">
        <v>952</v>
      </c>
      <c r="C8" s="534" t="s">
        <v>942</v>
      </c>
      <c r="D8" s="535"/>
      <c r="E8" s="535"/>
      <c r="F8" s="535"/>
      <c r="G8" s="535" t="s">
        <v>946</v>
      </c>
      <c r="H8" s="535"/>
      <c r="I8" s="535" t="s">
        <v>953</v>
      </c>
    </row>
    <row r="9" spans="2:9">
      <c r="B9" s="313"/>
      <c r="C9" s="525"/>
      <c r="D9" s="313"/>
      <c r="E9" s="313"/>
      <c r="F9" s="313"/>
      <c r="G9" s="313"/>
      <c r="H9" s="313"/>
      <c r="I9" s="526"/>
    </row>
    <row r="13" spans="2:9">
      <c r="B13" t="s">
        <v>2</v>
      </c>
    </row>
  </sheetData>
  <mergeCells count="1">
    <mergeCell ref="D3:H3"/>
  </mergeCells>
  <conditionalFormatting sqref="C3:D3 C5:I8">
    <cfRule type="cellIs" dxfId="139" priority="8" stopIfTrue="1" operator="lessThan">
      <formula>0</formula>
    </cfRule>
  </conditionalFormatting>
  <conditionalFormatting sqref="D4:F4">
    <cfRule type="cellIs" dxfId="138" priority="7" stopIfTrue="1" operator="lessThan">
      <formula>0</formula>
    </cfRule>
  </conditionalFormatting>
  <conditionalFormatting sqref="G4">
    <cfRule type="cellIs" dxfId="137" priority="5" stopIfTrue="1" operator="lessThan">
      <formula>0</formula>
    </cfRule>
  </conditionalFormatting>
  <conditionalFormatting sqref="H4">
    <cfRule type="cellIs" dxfId="136" priority="3" stopIfTrue="1" operator="lessThan">
      <formula>0</formula>
    </cfRule>
  </conditionalFormatting>
  <conditionalFormatting sqref="I4">
    <cfRule type="cellIs" dxfId="135" priority="1" stopIfTrue="1" operator="lessThan">
      <formula>0</formula>
    </cfRule>
  </conditionalFormatting>
  <pageMargins left="0.70866141732283472" right="0.70866141732283472" top="0.74803149606299213" bottom="0.74803149606299213" header="0.31496062992125984" footer="0.31496062992125984"/>
  <pageSetup paperSize="9" scale="6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404C-8B23-4CD1-8F81-49F889067098}">
  <sheetPr>
    <pageSetUpPr fitToPage="1"/>
  </sheetPr>
  <dimension ref="B1:M16"/>
  <sheetViews>
    <sheetView showGridLines="0" workbookViewId="0">
      <selection activeCell="B3" sqref="B3:M12"/>
    </sheetView>
  </sheetViews>
  <sheetFormatPr defaultRowHeight="12.75"/>
  <cols>
    <col min="1" max="1" width="3.7109375" customWidth="1"/>
    <col min="2" max="2" width="4.42578125" customWidth="1"/>
    <col min="3" max="3" width="23.7109375" style="332" customWidth="1"/>
    <col min="4" max="4" width="7.140625" bestFit="1" customWidth="1"/>
    <col min="5" max="5" width="9.28515625" customWidth="1"/>
    <col min="6" max="6" width="8.85546875" customWidth="1"/>
    <col min="7" max="7" width="6" bestFit="1" customWidth="1"/>
    <col min="8" max="8" width="12" bestFit="1" customWidth="1"/>
    <col min="9" max="9" width="17.140625" style="333" customWidth="1"/>
    <col min="10" max="10" width="18.7109375" customWidth="1"/>
    <col min="11" max="11" width="6.28515625" customWidth="1"/>
    <col min="12" max="12" width="27.85546875" customWidth="1"/>
    <col min="13" max="13" width="26.140625" customWidth="1"/>
  </cols>
  <sheetData>
    <row r="1" spans="2:13" ht="21" customHeight="1"/>
    <row r="2" spans="2:13" ht="48" customHeight="1">
      <c r="B2" s="297" t="s">
        <v>1463</v>
      </c>
      <c r="C2" s="334"/>
      <c r="D2" s="297"/>
      <c r="E2" s="297"/>
      <c r="F2" s="297"/>
    </row>
    <row r="3" spans="2:13" ht="21.75" customHeight="1">
      <c r="B3" s="618" t="s">
        <v>1264</v>
      </c>
      <c r="C3" s="618"/>
      <c r="D3" s="619" t="s">
        <v>1465</v>
      </c>
      <c r="E3" s="598"/>
      <c r="F3" s="598"/>
      <c r="G3" s="598"/>
      <c r="H3" s="598"/>
      <c r="I3" s="619" t="s">
        <v>1466</v>
      </c>
      <c r="J3" s="620"/>
      <c r="K3" s="575" t="s">
        <v>1467</v>
      </c>
      <c r="L3" s="576"/>
      <c r="M3" s="576"/>
    </row>
    <row r="4" spans="2:13" ht="38.25" customHeight="1">
      <c r="B4" s="597" t="s">
        <v>1476</v>
      </c>
      <c r="C4" s="621"/>
      <c r="D4" s="546" t="s">
        <v>21</v>
      </c>
      <c r="E4" s="546" t="s">
        <v>1468</v>
      </c>
      <c r="F4" s="546" t="s">
        <v>1469</v>
      </c>
      <c r="G4" s="546" t="s">
        <v>1470</v>
      </c>
      <c r="H4" s="546" t="s">
        <v>1471</v>
      </c>
      <c r="I4" s="546" t="s">
        <v>1472</v>
      </c>
      <c r="J4" s="547" t="s">
        <v>1473</v>
      </c>
      <c r="K4" s="547"/>
      <c r="L4" s="622" t="s">
        <v>1474</v>
      </c>
      <c r="M4" s="622" t="s">
        <v>1475</v>
      </c>
    </row>
    <row r="5" spans="2:13">
      <c r="B5" s="528">
        <v>1</v>
      </c>
      <c r="C5" s="528" t="s">
        <v>1477</v>
      </c>
      <c r="D5" s="312"/>
      <c r="E5" s="337"/>
      <c r="F5" s="337"/>
      <c r="G5" s="337"/>
      <c r="H5" s="527"/>
      <c r="I5" s="527"/>
      <c r="J5" s="528"/>
      <c r="K5" s="539">
        <v>69.5</v>
      </c>
      <c r="L5" s="539">
        <v>69.5</v>
      </c>
      <c r="M5" s="312"/>
    </row>
    <row r="6" spans="2:13" s="130" customFormat="1">
      <c r="B6" s="335">
        <v>3</v>
      </c>
      <c r="C6" s="312" t="s">
        <v>1478</v>
      </c>
      <c r="D6" s="312"/>
      <c r="E6" s="337"/>
      <c r="F6" s="337"/>
      <c r="G6" s="337"/>
      <c r="H6" s="337"/>
      <c r="I6" s="337"/>
      <c r="J6" s="529"/>
      <c r="K6" s="540"/>
      <c r="L6" s="540"/>
      <c r="M6" s="529"/>
    </row>
    <row r="7" spans="2:13" s="130" customFormat="1">
      <c r="B7" s="335">
        <v>4</v>
      </c>
      <c r="C7" s="312" t="s">
        <v>1479</v>
      </c>
      <c r="D7" s="312"/>
      <c r="E7" s="337"/>
      <c r="F7" s="337"/>
      <c r="G7" s="337"/>
      <c r="H7" s="337"/>
      <c r="I7" s="337"/>
      <c r="J7" s="529"/>
      <c r="K7" s="540"/>
      <c r="L7" s="540"/>
      <c r="M7" s="529"/>
    </row>
    <row r="8" spans="2:13" s="130" customFormat="1">
      <c r="B8" s="335">
        <v>5</v>
      </c>
      <c r="C8" s="312" t="s">
        <v>1480</v>
      </c>
      <c r="D8" s="312"/>
      <c r="E8" s="337"/>
      <c r="F8" s="337"/>
      <c r="G8" s="337"/>
      <c r="H8" s="337"/>
      <c r="I8" s="337"/>
      <c r="J8" s="529"/>
      <c r="K8" s="540"/>
      <c r="L8" s="540"/>
      <c r="M8" s="529"/>
    </row>
    <row r="9" spans="2:13">
      <c r="B9" s="33">
        <v>6</v>
      </c>
      <c r="C9" s="312" t="s">
        <v>1481</v>
      </c>
      <c r="D9" s="312"/>
      <c r="E9" s="312"/>
      <c r="F9" s="312"/>
      <c r="G9" s="312"/>
      <c r="H9" s="312"/>
      <c r="I9" s="530"/>
      <c r="J9" s="312"/>
      <c r="K9" s="311"/>
      <c r="L9" s="311"/>
      <c r="M9" s="312"/>
    </row>
    <row r="10" spans="2:13">
      <c r="B10" s="33">
        <v>7</v>
      </c>
      <c r="C10" s="312" t="s">
        <v>8</v>
      </c>
      <c r="D10" s="312"/>
      <c r="E10" s="312"/>
      <c r="F10" s="312"/>
      <c r="G10" s="312"/>
      <c r="H10" s="312"/>
      <c r="I10" s="530"/>
      <c r="J10" s="312"/>
      <c r="K10" s="311"/>
      <c r="L10" s="311"/>
      <c r="M10" s="312"/>
    </row>
    <row r="11" spans="2:13">
      <c r="B11" s="33">
        <v>10</v>
      </c>
      <c r="C11" s="563" t="s">
        <v>1482</v>
      </c>
      <c r="D11" s="563"/>
      <c r="E11" s="312"/>
      <c r="F11" s="312"/>
      <c r="G11" s="312"/>
      <c r="H11" s="312"/>
      <c r="I11" s="530"/>
      <c r="J11" s="312"/>
      <c r="K11" s="311"/>
      <c r="L11" s="311"/>
      <c r="M11" s="312"/>
    </row>
    <row r="12" spans="2:13" ht="12.75" customHeight="1">
      <c r="B12" s="536">
        <v>12</v>
      </c>
      <c r="C12" s="537" t="s">
        <v>1483</v>
      </c>
      <c r="D12" s="532"/>
      <c r="E12" s="532"/>
      <c r="F12" s="532"/>
      <c r="G12" s="532"/>
      <c r="H12" s="532"/>
      <c r="I12" s="532"/>
      <c r="J12" s="532"/>
      <c r="K12" s="541">
        <v>69.5</v>
      </c>
      <c r="L12" s="541">
        <v>69.5</v>
      </c>
      <c r="M12" s="538"/>
    </row>
    <row r="13" spans="2:13">
      <c r="B13" s="312" t="s">
        <v>2</v>
      </c>
      <c r="C13" s="531"/>
      <c r="D13" s="312"/>
      <c r="E13" s="312"/>
      <c r="F13" s="312"/>
      <c r="G13" s="312"/>
      <c r="H13" s="312"/>
      <c r="I13" s="530"/>
      <c r="J13" s="312"/>
      <c r="K13" s="312"/>
      <c r="L13" s="312"/>
      <c r="M13" s="312"/>
    </row>
    <row r="14" spans="2:13">
      <c r="B14" s="312"/>
      <c r="C14" s="531"/>
      <c r="D14" s="312"/>
      <c r="E14" s="312"/>
      <c r="F14" s="312"/>
      <c r="G14" s="312"/>
      <c r="H14" s="312"/>
      <c r="I14" s="530"/>
      <c r="J14" s="312"/>
      <c r="K14" s="312"/>
      <c r="L14" s="312"/>
      <c r="M14" s="312"/>
    </row>
    <row r="15" spans="2:13">
      <c r="B15" s="312"/>
      <c r="C15" s="531"/>
      <c r="D15" s="312"/>
      <c r="E15" s="312"/>
      <c r="F15" s="312"/>
      <c r="G15" s="312"/>
      <c r="H15" s="312"/>
      <c r="I15" s="530"/>
      <c r="J15" s="312"/>
      <c r="K15" s="312"/>
      <c r="L15" s="312"/>
      <c r="M15" s="312"/>
    </row>
    <row r="16" spans="2:13">
      <c r="B16" s="312"/>
      <c r="C16" s="531"/>
      <c r="D16" s="312"/>
      <c r="E16" s="312"/>
      <c r="F16" s="312"/>
      <c r="G16" s="312"/>
      <c r="H16" s="312"/>
      <c r="I16" s="530"/>
      <c r="J16" s="312"/>
      <c r="K16" s="312"/>
      <c r="L16" s="312"/>
      <c r="M16" s="312"/>
    </row>
  </sheetData>
  <mergeCells count="6">
    <mergeCell ref="C11:D11"/>
    <mergeCell ref="D3:H3"/>
    <mergeCell ref="I3:J3"/>
    <mergeCell ref="K3:M3"/>
    <mergeCell ref="B4:C4"/>
    <mergeCell ref="B3:C3"/>
  </mergeCells>
  <conditionalFormatting sqref="C5:I8">
    <cfRule type="cellIs" dxfId="134" priority="6" stopIfTrue="1" operator="lessThan">
      <formula>0</formula>
    </cfRule>
  </conditionalFormatting>
  <conditionalFormatting sqref="B5">
    <cfRule type="cellIs" dxfId="133" priority="1" stopIfTrue="1" operator="lessThan">
      <formula>0</formula>
    </cfRule>
  </conditionalFormatting>
  <pageMargins left="0.70866141732283472" right="0.70866141732283472" top="0.74803149606299213" bottom="0.74803149606299213" header="0.31496062992125984" footer="0.31496062992125984"/>
  <pageSetup paperSize="9" scale="6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4"/>
  <dimension ref="B1:K122"/>
  <sheetViews>
    <sheetView topLeftCell="A97" workbookViewId="0">
      <selection activeCell="K18" sqref="K18"/>
    </sheetView>
  </sheetViews>
  <sheetFormatPr defaultColWidth="9.140625" defaultRowHeight="12"/>
  <cols>
    <col min="1" max="1" width="3.7109375" style="28" customWidth="1"/>
    <col min="2" max="2" width="8.7109375" style="39" customWidth="1"/>
    <col min="3" max="3" width="75.42578125" style="28" customWidth="1"/>
    <col min="4" max="4" width="19.85546875" style="28" customWidth="1"/>
    <col min="5" max="5" width="2" style="28" customWidth="1"/>
    <col min="6" max="6" width="27.85546875" style="28" customWidth="1"/>
    <col min="7" max="7" width="9.140625" style="28" customWidth="1"/>
    <col min="8" max="16384" width="9.140625" style="28"/>
  </cols>
  <sheetData>
    <row r="1" spans="2:9" ht="21" customHeight="1"/>
    <row r="2" spans="2:9" ht="48" customHeight="1">
      <c r="B2" s="101" t="s">
        <v>474</v>
      </c>
      <c r="I2" s="102"/>
    </row>
    <row r="3" spans="2:9" s="15" customFormat="1" ht="50.25" customHeight="1">
      <c r="B3" s="604" t="s">
        <v>1487</v>
      </c>
      <c r="C3" s="10"/>
      <c r="D3" s="623" t="s">
        <v>1260</v>
      </c>
      <c r="E3" s="548"/>
      <c r="F3" s="548" t="s">
        <v>192</v>
      </c>
    </row>
    <row r="4" spans="2:9">
      <c r="B4" s="270" t="s">
        <v>783</v>
      </c>
      <c r="C4" s="624"/>
      <c r="D4" s="625"/>
      <c r="E4" s="626"/>
      <c r="F4" s="626"/>
    </row>
    <row r="5" spans="2:9" s="126" customFormat="1">
      <c r="B5" s="39">
        <v>1</v>
      </c>
      <c r="C5" s="543" t="s">
        <v>793</v>
      </c>
      <c r="D5" s="103">
        <v>583.8732</v>
      </c>
      <c r="E5" s="103"/>
      <c r="F5" s="543" t="s">
        <v>194</v>
      </c>
    </row>
    <row r="6" spans="2:9" s="126" customFormat="1">
      <c r="B6" s="627"/>
      <c r="C6" s="628" t="s">
        <v>794</v>
      </c>
      <c r="D6" s="156">
        <v>583.8732</v>
      </c>
      <c r="E6" s="156"/>
      <c r="F6" s="628" t="s">
        <v>195</v>
      </c>
    </row>
    <row r="7" spans="2:9" s="126" customFormat="1">
      <c r="B7" s="627"/>
      <c r="C7" s="628" t="s">
        <v>795</v>
      </c>
      <c r="D7" s="156"/>
      <c r="E7" s="156"/>
      <c r="F7" s="628" t="s">
        <v>195</v>
      </c>
    </row>
    <row r="8" spans="2:9">
      <c r="B8" s="627"/>
      <c r="C8" s="628" t="s">
        <v>796</v>
      </c>
      <c r="D8" s="156"/>
      <c r="E8" s="156"/>
      <c r="F8" s="628" t="s">
        <v>195</v>
      </c>
    </row>
    <row r="9" spans="2:9">
      <c r="B9" s="39">
        <v>2</v>
      </c>
      <c r="C9" s="543" t="s">
        <v>797</v>
      </c>
      <c r="D9" s="103">
        <v>11059.801169170001</v>
      </c>
      <c r="E9" s="103"/>
      <c r="F9" s="543" t="s">
        <v>196</v>
      </c>
    </row>
    <row r="10" spans="2:9">
      <c r="B10" s="39">
        <v>3</v>
      </c>
      <c r="C10" s="543" t="s">
        <v>798</v>
      </c>
      <c r="D10" s="103">
        <v>572.07000371000004</v>
      </c>
      <c r="E10" s="103"/>
      <c r="F10" s="543" t="s">
        <v>197</v>
      </c>
    </row>
    <row r="11" spans="2:9">
      <c r="B11" s="39" t="s">
        <v>791</v>
      </c>
      <c r="C11" s="543" t="s">
        <v>198</v>
      </c>
      <c r="D11" s="103"/>
      <c r="E11" s="103"/>
      <c r="F11" s="543" t="s">
        <v>199</v>
      </c>
    </row>
    <row r="12" spans="2:9" ht="24">
      <c r="B12" s="39">
        <v>4</v>
      </c>
      <c r="C12" s="543" t="s">
        <v>799</v>
      </c>
      <c r="D12" s="103"/>
      <c r="E12" s="103"/>
      <c r="F12" s="543" t="s">
        <v>200</v>
      </c>
    </row>
    <row r="13" spans="2:9">
      <c r="C13" s="543" t="s">
        <v>203</v>
      </c>
      <c r="D13" s="103"/>
      <c r="E13" s="103"/>
      <c r="F13" s="543" t="s">
        <v>202</v>
      </c>
    </row>
    <row r="14" spans="2:9">
      <c r="B14" s="39">
        <v>5</v>
      </c>
      <c r="C14" s="543" t="s">
        <v>800</v>
      </c>
      <c r="D14" s="103"/>
      <c r="E14" s="103"/>
      <c r="F14" s="543" t="s">
        <v>204</v>
      </c>
    </row>
    <row r="15" spans="2:9" ht="12.75" customHeight="1">
      <c r="B15" s="39" t="s">
        <v>792</v>
      </c>
      <c r="C15" s="543" t="s">
        <v>206</v>
      </c>
      <c r="D15" s="103"/>
      <c r="E15" s="103"/>
      <c r="F15" s="543" t="s">
        <v>205</v>
      </c>
    </row>
    <row r="16" spans="2:9">
      <c r="B16" s="46">
        <v>6</v>
      </c>
      <c r="C16" s="104" t="s">
        <v>206</v>
      </c>
      <c r="D16" s="105">
        <f>SUM(D5:D15)-D6</f>
        <v>12215.744372880001</v>
      </c>
      <c r="E16" s="105"/>
      <c r="F16" s="115"/>
    </row>
    <row r="17" spans="2:6">
      <c r="B17" s="270" t="s">
        <v>784</v>
      </c>
      <c r="C17" s="624"/>
      <c r="D17" s="625"/>
      <c r="E17" s="626"/>
      <c r="F17" s="626"/>
    </row>
    <row r="18" spans="2:6">
      <c r="B18" s="99">
        <v>7</v>
      </c>
      <c r="C18" s="95" t="s">
        <v>207</v>
      </c>
      <c r="D18" s="103">
        <v>-69.548192</v>
      </c>
      <c r="E18" s="103"/>
      <c r="F18" s="543" t="s">
        <v>208</v>
      </c>
    </row>
    <row r="19" spans="2:6">
      <c r="B19" s="99">
        <v>8</v>
      </c>
      <c r="C19" s="95" t="s">
        <v>209</v>
      </c>
      <c r="D19" s="103">
        <v>-301.54830232</v>
      </c>
      <c r="E19" s="103"/>
      <c r="F19" s="543" t="s">
        <v>210</v>
      </c>
    </row>
    <row r="20" spans="2:6">
      <c r="B20" s="99">
        <v>9</v>
      </c>
      <c r="C20" s="95" t="s">
        <v>211</v>
      </c>
      <c r="D20" s="103"/>
      <c r="E20" s="103"/>
      <c r="F20" s="543"/>
    </row>
    <row r="21" spans="2:6" ht="36">
      <c r="B21" s="99">
        <v>10</v>
      </c>
      <c r="C21" s="95" t="s">
        <v>802</v>
      </c>
      <c r="D21" s="271">
        <v>0</v>
      </c>
      <c r="E21" s="103"/>
      <c r="F21" s="543" t="s">
        <v>212</v>
      </c>
    </row>
    <row r="22" spans="2:6">
      <c r="B22" s="99">
        <v>11</v>
      </c>
      <c r="C22" s="95" t="s">
        <v>213</v>
      </c>
      <c r="D22" s="103"/>
      <c r="E22" s="103"/>
      <c r="F22" s="543" t="s">
        <v>214</v>
      </c>
    </row>
    <row r="23" spans="2:6">
      <c r="B23" s="99">
        <v>12</v>
      </c>
      <c r="C23" s="95" t="s">
        <v>215</v>
      </c>
      <c r="D23" s="103"/>
      <c r="E23" s="103"/>
      <c r="F23" s="543" t="s">
        <v>216</v>
      </c>
    </row>
    <row r="24" spans="2:6">
      <c r="B24" s="99">
        <v>13</v>
      </c>
      <c r="C24" s="95" t="s">
        <v>217</v>
      </c>
      <c r="D24" s="103"/>
      <c r="E24" s="103"/>
      <c r="F24" s="543" t="s">
        <v>218</v>
      </c>
    </row>
    <row r="25" spans="2:6">
      <c r="B25" s="99">
        <v>14</v>
      </c>
      <c r="C25" s="95" t="s">
        <v>219</v>
      </c>
      <c r="D25" s="103"/>
      <c r="E25" s="103"/>
      <c r="F25" s="543" t="s">
        <v>220</v>
      </c>
    </row>
    <row r="26" spans="2:6">
      <c r="B26" s="99">
        <v>15</v>
      </c>
      <c r="C26" s="95" t="s">
        <v>221</v>
      </c>
      <c r="D26" s="103"/>
      <c r="E26" s="103"/>
      <c r="F26" s="543" t="s">
        <v>222</v>
      </c>
    </row>
    <row r="27" spans="2:6">
      <c r="B27" s="99">
        <v>16</v>
      </c>
      <c r="C27" s="95" t="s">
        <v>223</v>
      </c>
      <c r="D27" s="103"/>
      <c r="E27" s="103"/>
      <c r="F27" s="543" t="s">
        <v>224</v>
      </c>
    </row>
    <row r="28" spans="2:6" ht="36">
      <c r="B28" s="99">
        <v>17</v>
      </c>
      <c r="C28" s="95" t="s">
        <v>225</v>
      </c>
      <c r="D28" s="103"/>
      <c r="E28" s="103"/>
      <c r="F28" s="543" t="s">
        <v>226</v>
      </c>
    </row>
    <row r="29" spans="2:6" ht="36">
      <c r="B29" s="99">
        <v>18</v>
      </c>
      <c r="C29" s="95" t="s">
        <v>227</v>
      </c>
      <c r="D29" s="103"/>
      <c r="E29" s="103"/>
      <c r="F29" s="543" t="s">
        <v>228</v>
      </c>
    </row>
    <row r="30" spans="2:6" ht="36">
      <c r="B30" s="99">
        <v>19</v>
      </c>
      <c r="C30" s="95" t="s">
        <v>229</v>
      </c>
      <c r="D30" s="103">
        <v>-1387.2117169250005</v>
      </c>
      <c r="E30" s="103"/>
      <c r="F30" s="543" t="s">
        <v>230</v>
      </c>
    </row>
    <row r="31" spans="2:6">
      <c r="B31" s="99">
        <v>20</v>
      </c>
      <c r="C31" s="95" t="s">
        <v>211</v>
      </c>
      <c r="D31" s="103"/>
      <c r="E31" s="103"/>
      <c r="F31" s="543"/>
    </row>
    <row r="32" spans="2:6" ht="24">
      <c r="B32" s="99" t="s">
        <v>190</v>
      </c>
      <c r="C32" s="95" t="s">
        <v>231</v>
      </c>
      <c r="D32" s="103"/>
      <c r="E32" s="103"/>
      <c r="F32" s="543" t="s">
        <v>232</v>
      </c>
    </row>
    <row r="33" spans="2:11">
      <c r="B33" s="99" t="s">
        <v>191</v>
      </c>
      <c r="C33" s="272" t="s">
        <v>803</v>
      </c>
      <c r="D33" s="103"/>
      <c r="E33" s="103"/>
      <c r="F33" s="543" t="s">
        <v>233</v>
      </c>
    </row>
    <row r="34" spans="2:11" ht="48">
      <c r="B34" s="99" t="s">
        <v>234</v>
      </c>
      <c r="C34" s="272" t="s">
        <v>804</v>
      </c>
      <c r="D34" s="103"/>
      <c r="E34" s="103"/>
      <c r="F34" s="543" t="s">
        <v>235</v>
      </c>
    </row>
    <row r="35" spans="2:11">
      <c r="B35" s="99" t="s">
        <v>236</v>
      </c>
      <c r="C35" s="272" t="s">
        <v>805</v>
      </c>
      <c r="D35" s="103"/>
      <c r="E35" s="103"/>
      <c r="F35" s="543" t="s">
        <v>237</v>
      </c>
    </row>
    <row r="36" spans="2:11" ht="24">
      <c r="B36" s="99">
        <v>21</v>
      </c>
      <c r="C36" s="95" t="s">
        <v>238</v>
      </c>
      <c r="D36" s="103"/>
      <c r="E36" s="103"/>
      <c r="F36" s="543" t="s">
        <v>239</v>
      </c>
    </row>
    <row r="37" spans="2:11">
      <c r="B37" s="99">
        <v>22</v>
      </c>
      <c r="C37" s="95" t="s">
        <v>806</v>
      </c>
      <c r="D37" s="103"/>
      <c r="E37" s="103"/>
      <c r="F37" s="543" t="s">
        <v>240</v>
      </c>
    </row>
    <row r="38" spans="2:11" ht="24">
      <c r="B38" s="99">
        <v>23</v>
      </c>
      <c r="C38" s="273" t="s">
        <v>241</v>
      </c>
      <c r="D38" s="103"/>
      <c r="E38" s="103"/>
      <c r="F38" s="543" t="s">
        <v>242</v>
      </c>
    </row>
    <row r="39" spans="2:11">
      <c r="B39" s="99">
        <v>24</v>
      </c>
      <c r="C39" s="95" t="s">
        <v>211</v>
      </c>
      <c r="D39" s="103"/>
      <c r="E39" s="103"/>
      <c r="F39" s="543"/>
    </row>
    <row r="40" spans="2:11" ht="24">
      <c r="B40" s="99">
        <v>25</v>
      </c>
      <c r="C40" s="273" t="s">
        <v>243</v>
      </c>
      <c r="D40" s="103"/>
      <c r="E40" s="103"/>
      <c r="F40" s="543" t="s">
        <v>239</v>
      </c>
      <c r="K40" s="106"/>
    </row>
    <row r="41" spans="2:11">
      <c r="B41" s="99" t="s">
        <v>244</v>
      </c>
      <c r="C41" s="95" t="s">
        <v>245</v>
      </c>
      <c r="D41" s="103"/>
      <c r="E41" s="103"/>
      <c r="F41" s="543" t="s">
        <v>246</v>
      </c>
    </row>
    <row r="42" spans="2:11" ht="36">
      <c r="B42" s="99" t="s">
        <v>247</v>
      </c>
      <c r="C42" s="95" t="s">
        <v>807</v>
      </c>
      <c r="D42" s="103"/>
      <c r="E42" s="103"/>
      <c r="F42" s="543" t="s">
        <v>248</v>
      </c>
    </row>
    <row r="43" spans="2:11">
      <c r="B43" s="99">
        <v>26</v>
      </c>
      <c r="C43" s="95" t="s">
        <v>211</v>
      </c>
      <c r="D43" s="103"/>
      <c r="E43" s="103"/>
      <c r="F43" s="543"/>
    </row>
    <row r="44" spans="2:11">
      <c r="B44" s="99">
        <v>27</v>
      </c>
      <c r="C44" s="95" t="s">
        <v>249</v>
      </c>
      <c r="D44" s="103"/>
      <c r="E44" s="103"/>
      <c r="F44" s="543" t="s">
        <v>250</v>
      </c>
    </row>
    <row r="45" spans="2:11" ht="12.75" customHeight="1">
      <c r="B45" s="99" t="s">
        <v>251</v>
      </c>
      <c r="C45" s="95" t="s">
        <v>252</v>
      </c>
      <c r="D45" s="103">
        <v>42.218744999999998</v>
      </c>
      <c r="E45" s="103"/>
      <c r="F45" s="543"/>
    </row>
    <row r="46" spans="2:11" ht="12.75" customHeight="1">
      <c r="B46" s="99" t="s">
        <v>801</v>
      </c>
      <c r="C46" s="95" t="s">
        <v>808</v>
      </c>
      <c r="D46" s="103">
        <v>-16.035779000000002</v>
      </c>
      <c r="E46" s="103"/>
      <c r="F46" s="543"/>
    </row>
    <row r="47" spans="2:11" ht="12.75" customHeight="1">
      <c r="B47" s="46">
        <v>28</v>
      </c>
      <c r="C47" s="104" t="s">
        <v>253</v>
      </c>
      <c r="D47" s="105">
        <f>SUM(D18:D46)</f>
        <v>-1732.1252452450008</v>
      </c>
      <c r="E47" s="105"/>
      <c r="F47" s="115"/>
    </row>
    <row r="48" spans="2:11">
      <c r="B48" s="46">
        <v>29</v>
      </c>
      <c r="C48" s="104" t="s">
        <v>254</v>
      </c>
      <c r="D48" s="105">
        <f>+D47+D16</f>
        <v>10483.619127635</v>
      </c>
      <c r="E48" s="105"/>
      <c r="F48" s="115"/>
    </row>
    <row r="49" spans="2:6">
      <c r="B49" s="270" t="s">
        <v>785</v>
      </c>
      <c r="C49" s="624"/>
      <c r="D49" s="625"/>
      <c r="E49" s="626"/>
      <c r="F49" s="626"/>
    </row>
    <row r="50" spans="2:6">
      <c r="B50" s="99">
        <v>30</v>
      </c>
      <c r="C50" s="543" t="s">
        <v>193</v>
      </c>
      <c r="D50" s="103">
        <v>743.64499999999998</v>
      </c>
      <c r="E50" s="103"/>
      <c r="F50" s="107" t="s">
        <v>255</v>
      </c>
    </row>
    <row r="51" spans="2:6">
      <c r="B51" s="99">
        <v>31</v>
      </c>
      <c r="C51" s="274" t="s">
        <v>256</v>
      </c>
      <c r="D51" s="103"/>
      <c r="E51" s="103"/>
      <c r="F51" s="107"/>
    </row>
    <row r="52" spans="2:6">
      <c r="B52" s="99">
        <v>32</v>
      </c>
      <c r="C52" s="274" t="s">
        <v>257</v>
      </c>
      <c r="D52" s="103"/>
      <c r="E52" s="103"/>
      <c r="F52" s="107"/>
    </row>
    <row r="53" spans="2:6" ht="24">
      <c r="B53" s="99">
        <v>33</v>
      </c>
      <c r="C53" s="543" t="s">
        <v>258</v>
      </c>
      <c r="D53" s="103"/>
      <c r="E53" s="103"/>
      <c r="F53" s="107" t="s">
        <v>259</v>
      </c>
    </row>
    <row r="54" spans="2:6">
      <c r="B54" s="99"/>
      <c r="C54" s="543" t="s">
        <v>201</v>
      </c>
      <c r="D54" s="103"/>
      <c r="E54" s="103"/>
      <c r="F54" s="107"/>
    </row>
    <row r="55" spans="2:6" ht="24">
      <c r="B55" s="99">
        <v>34</v>
      </c>
      <c r="C55" s="543" t="s">
        <v>260</v>
      </c>
      <c r="D55" s="103"/>
      <c r="E55" s="103"/>
      <c r="F55" s="107" t="s">
        <v>261</v>
      </c>
    </row>
    <row r="56" spans="2:6" ht="12.75" customHeight="1">
      <c r="B56" s="99">
        <v>35</v>
      </c>
      <c r="C56" s="274" t="s">
        <v>262</v>
      </c>
      <c r="D56" s="103"/>
      <c r="E56" s="103"/>
      <c r="F56" s="543" t="s">
        <v>259</v>
      </c>
    </row>
    <row r="57" spans="2:6">
      <c r="B57" s="46">
        <v>36</v>
      </c>
      <c r="C57" s="104" t="s">
        <v>263</v>
      </c>
      <c r="D57" s="105">
        <f>SUM(D50:D56)</f>
        <v>743.64499999999998</v>
      </c>
      <c r="E57" s="105"/>
      <c r="F57" s="115"/>
    </row>
    <row r="58" spans="2:6">
      <c r="B58" s="270" t="s">
        <v>786</v>
      </c>
      <c r="C58" s="624"/>
      <c r="D58" s="625"/>
      <c r="E58" s="626"/>
      <c r="F58" s="626"/>
    </row>
    <row r="59" spans="2:6">
      <c r="B59" s="99">
        <v>37</v>
      </c>
      <c r="C59" s="543" t="s">
        <v>264</v>
      </c>
      <c r="D59" s="103"/>
      <c r="E59" s="103"/>
      <c r="F59" s="107" t="s">
        <v>265</v>
      </c>
    </row>
    <row r="60" spans="2:6" ht="36">
      <c r="B60" s="99">
        <v>38</v>
      </c>
      <c r="C60" s="543" t="s">
        <v>266</v>
      </c>
      <c r="D60" s="103"/>
      <c r="E60" s="103"/>
      <c r="F60" s="107" t="s">
        <v>267</v>
      </c>
    </row>
    <row r="61" spans="2:6" ht="36">
      <c r="B61" s="99">
        <v>39</v>
      </c>
      <c r="C61" s="543" t="s">
        <v>268</v>
      </c>
      <c r="D61" s="103"/>
      <c r="E61" s="103"/>
      <c r="F61" s="107" t="s">
        <v>269</v>
      </c>
    </row>
    <row r="62" spans="2:6" ht="36">
      <c r="B62" s="99">
        <v>40</v>
      </c>
      <c r="C62" s="543" t="s">
        <v>270</v>
      </c>
      <c r="D62" s="103"/>
      <c r="E62" s="103"/>
      <c r="F62" s="107" t="s">
        <v>271</v>
      </c>
    </row>
    <row r="63" spans="2:6">
      <c r="B63" s="99">
        <v>41</v>
      </c>
      <c r="C63" s="543" t="s">
        <v>211</v>
      </c>
      <c r="D63" s="108"/>
      <c r="E63" s="108"/>
      <c r="F63" s="107"/>
    </row>
    <row r="64" spans="2:6" ht="12.75" customHeight="1">
      <c r="B64" s="99">
        <v>42</v>
      </c>
      <c r="C64" s="543" t="s">
        <v>272</v>
      </c>
      <c r="D64" s="108"/>
      <c r="E64" s="108"/>
      <c r="F64" s="107" t="s">
        <v>273</v>
      </c>
    </row>
    <row r="65" spans="2:8" ht="12.75" customHeight="1">
      <c r="B65" s="99" t="s">
        <v>809</v>
      </c>
      <c r="C65" s="543" t="s">
        <v>810</v>
      </c>
      <c r="D65" s="108"/>
      <c r="E65" s="108"/>
      <c r="F65" s="107"/>
    </row>
    <row r="66" spans="2:8" ht="12.75" customHeight="1">
      <c r="B66" s="46">
        <v>43</v>
      </c>
      <c r="C66" s="104" t="s">
        <v>274</v>
      </c>
      <c r="D66" s="105">
        <f>SUM(D59:D65)</f>
        <v>0</v>
      </c>
      <c r="E66" s="105"/>
      <c r="F66" s="116"/>
    </row>
    <row r="67" spans="2:8" ht="12.75" customHeight="1">
      <c r="B67" s="46">
        <v>44</v>
      </c>
      <c r="C67" s="104" t="s">
        <v>275</v>
      </c>
      <c r="D67" s="105">
        <f>+D66+D57</f>
        <v>743.64499999999998</v>
      </c>
      <c r="E67" s="105"/>
      <c r="F67" s="115"/>
    </row>
    <row r="68" spans="2:8">
      <c r="B68" s="46">
        <v>45</v>
      </c>
      <c r="C68" s="104" t="s">
        <v>276</v>
      </c>
      <c r="D68" s="105">
        <f>+D67+D48</f>
        <v>11227.264127635</v>
      </c>
      <c r="E68" s="105"/>
      <c r="F68" s="115"/>
    </row>
    <row r="69" spans="2:8">
      <c r="B69" s="99">
        <v>46</v>
      </c>
      <c r="C69" s="95" t="s">
        <v>193</v>
      </c>
      <c r="D69" s="103">
        <v>557.0028638</v>
      </c>
      <c r="E69" s="103"/>
      <c r="F69" s="543" t="s">
        <v>277</v>
      </c>
    </row>
    <row r="70" spans="2:8" ht="24">
      <c r="B70" s="99">
        <v>47</v>
      </c>
      <c r="C70" s="95" t="s">
        <v>819</v>
      </c>
      <c r="D70" s="103"/>
      <c r="E70" s="103"/>
      <c r="F70" s="543" t="s">
        <v>278</v>
      </c>
    </row>
    <row r="71" spans="2:8">
      <c r="B71" s="99" t="s">
        <v>790</v>
      </c>
      <c r="C71" s="95" t="s">
        <v>820</v>
      </c>
      <c r="D71" s="103"/>
      <c r="E71" s="103"/>
      <c r="F71" s="543" t="s">
        <v>279</v>
      </c>
    </row>
    <row r="72" spans="2:8">
      <c r="B72" s="99" t="s">
        <v>789</v>
      </c>
      <c r="C72" s="95" t="s">
        <v>821</v>
      </c>
      <c r="D72" s="103"/>
      <c r="E72" s="103"/>
      <c r="F72" s="543"/>
    </row>
    <row r="73" spans="2:8" ht="36">
      <c r="B73" s="99">
        <v>48</v>
      </c>
      <c r="C73" s="95" t="s">
        <v>822</v>
      </c>
      <c r="D73" s="103"/>
      <c r="E73" s="103"/>
      <c r="F73" s="543" t="s">
        <v>280</v>
      </c>
    </row>
    <row r="74" spans="2:8">
      <c r="B74" s="99">
        <v>49</v>
      </c>
      <c r="C74" s="273" t="s">
        <v>262</v>
      </c>
      <c r="D74" s="103"/>
      <c r="E74" s="103"/>
      <c r="F74" s="543" t="s">
        <v>278</v>
      </c>
      <c r="H74" s="109"/>
    </row>
    <row r="75" spans="2:8">
      <c r="B75" s="99">
        <v>50</v>
      </c>
      <c r="C75" s="95" t="s">
        <v>281</v>
      </c>
      <c r="D75" s="103">
        <v>233.92663076213537</v>
      </c>
      <c r="E75" s="103"/>
      <c r="F75" s="543" t="s">
        <v>282</v>
      </c>
    </row>
    <row r="76" spans="2:8">
      <c r="B76" s="46">
        <v>51</v>
      </c>
      <c r="C76" s="104" t="s">
        <v>283</v>
      </c>
      <c r="D76" s="105">
        <f>SUM(D69:D75)</f>
        <v>790.92949456213535</v>
      </c>
      <c r="E76" s="105"/>
      <c r="F76" s="115"/>
    </row>
    <row r="77" spans="2:8">
      <c r="B77" s="270" t="s">
        <v>787</v>
      </c>
      <c r="C77" s="624"/>
      <c r="D77" s="625"/>
      <c r="E77" s="626"/>
      <c r="F77" s="626"/>
    </row>
    <row r="78" spans="2:8" ht="24">
      <c r="B78" s="99">
        <v>52</v>
      </c>
      <c r="C78" s="95" t="s">
        <v>816</v>
      </c>
      <c r="D78" s="103"/>
      <c r="E78" s="103"/>
      <c r="F78" s="543" t="s">
        <v>284</v>
      </c>
    </row>
    <row r="79" spans="2:8" ht="36">
      <c r="B79" s="99">
        <v>53</v>
      </c>
      <c r="C79" s="95" t="s">
        <v>817</v>
      </c>
      <c r="D79" s="103"/>
      <c r="E79" s="103"/>
      <c r="F79" s="543" t="s">
        <v>285</v>
      </c>
    </row>
    <row r="80" spans="2:8" ht="36">
      <c r="B80" s="99">
        <v>54</v>
      </c>
      <c r="C80" s="95" t="s">
        <v>818</v>
      </c>
      <c r="D80" s="103"/>
      <c r="E80" s="103"/>
      <c r="F80" s="543" t="s">
        <v>286</v>
      </c>
    </row>
    <row r="81" spans="2:10">
      <c r="B81" s="99" t="s">
        <v>811</v>
      </c>
      <c r="C81" s="543" t="s">
        <v>211</v>
      </c>
      <c r="D81" s="103"/>
      <c r="E81" s="103"/>
      <c r="F81" s="543"/>
    </row>
    <row r="82" spans="2:10" ht="36">
      <c r="B82" s="99">
        <v>55</v>
      </c>
      <c r="C82" s="95" t="s">
        <v>287</v>
      </c>
      <c r="D82" s="103">
        <v>-155.61000000000001</v>
      </c>
      <c r="E82" s="103"/>
      <c r="F82" s="543" t="s">
        <v>288</v>
      </c>
    </row>
    <row r="83" spans="2:10" ht="12.75" customHeight="1">
      <c r="B83" s="99">
        <v>56</v>
      </c>
      <c r="C83" s="543" t="s">
        <v>211</v>
      </c>
      <c r="D83" s="103"/>
      <c r="E83" s="103"/>
      <c r="F83" s="543"/>
    </row>
    <row r="84" spans="2:10" ht="24">
      <c r="B84" s="99" t="s">
        <v>812</v>
      </c>
      <c r="C84" s="95" t="s">
        <v>823</v>
      </c>
      <c r="D84" s="103"/>
      <c r="E84" s="103"/>
      <c r="F84" s="543"/>
    </row>
    <row r="85" spans="2:10">
      <c r="B85" s="99" t="s">
        <v>813</v>
      </c>
      <c r="C85" s="95" t="s">
        <v>824</v>
      </c>
      <c r="D85" s="103"/>
      <c r="E85" s="103"/>
      <c r="F85" s="543"/>
    </row>
    <row r="86" spans="2:10" ht="12.75" customHeight="1">
      <c r="B86" s="46">
        <v>57</v>
      </c>
      <c r="C86" s="104" t="s">
        <v>289</v>
      </c>
      <c r="D86" s="105">
        <f>SUM(D78:D83)</f>
        <v>-155.61000000000001</v>
      </c>
      <c r="E86" s="105"/>
      <c r="F86" s="115"/>
    </row>
    <row r="87" spans="2:10" ht="12.75" customHeight="1">
      <c r="B87" s="46">
        <v>58</v>
      </c>
      <c r="C87" s="104" t="s">
        <v>814</v>
      </c>
      <c r="D87" s="105">
        <f>+D86+D76</f>
        <v>635.31949456213533</v>
      </c>
      <c r="E87" s="105"/>
      <c r="F87" s="115"/>
      <c r="J87" s="28" t="s">
        <v>2</v>
      </c>
    </row>
    <row r="88" spans="2:10" ht="12.75" customHeight="1">
      <c r="B88" s="46">
        <v>59</v>
      </c>
      <c r="C88" s="104" t="s">
        <v>290</v>
      </c>
      <c r="D88" s="105">
        <f>+D87+D68</f>
        <v>11862.583622197137</v>
      </c>
      <c r="E88" s="105"/>
      <c r="F88" s="115"/>
    </row>
    <row r="89" spans="2:10" ht="12.75" customHeight="1">
      <c r="B89" s="46">
        <v>60</v>
      </c>
      <c r="C89" s="104" t="s">
        <v>815</v>
      </c>
      <c r="D89" s="105">
        <v>60471.875548060816</v>
      </c>
      <c r="E89" s="105"/>
      <c r="F89" s="115"/>
    </row>
    <row r="90" spans="2:10">
      <c r="B90" s="270" t="s">
        <v>825</v>
      </c>
      <c r="C90" s="624"/>
      <c r="D90" s="625"/>
      <c r="E90" s="626"/>
      <c r="F90" s="626"/>
    </row>
    <row r="91" spans="2:10">
      <c r="B91" s="99">
        <v>61</v>
      </c>
      <c r="C91" s="95" t="s">
        <v>828</v>
      </c>
      <c r="D91" s="110">
        <v>0.1733635517771068</v>
      </c>
      <c r="E91" s="110"/>
      <c r="F91" s="543" t="s">
        <v>291</v>
      </c>
    </row>
    <row r="92" spans="2:10">
      <c r="B92" s="99">
        <v>62</v>
      </c>
      <c r="C92" s="95" t="s">
        <v>312</v>
      </c>
      <c r="D92" s="110">
        <v>0.18566092131063447</v>
      </c>
      <c r="E92" s="110"/>
      <c r="F92" s="543" t="s">
        <v>292</v>
      </c>
    </row>
    <row r="93" spans="2:10">
      <c r="B93" s="99">
        <v>63</v>
      </c>
      <c r="C93" s="95" t="s">
        <v>829</v>
      </c>
      <c r="D93" s="110">
        <v>0.19616695388865843</v>
      </c>
      <c r="E93" s="110"/>
      <c r="F93" s="543" t="s">
        <v>293</v>
      </c>
    </row>
    <row r="94" spans="2:10">
      <c r="B94" s="99">
        <v>64</v>
      </c>
      <c r="C94" s="95" t="s">
        <v>830</v>
      </c>
      <c r="D94" s="110">
        <v>0.1138546474885504</v>
      </c>
      <c r="E94" s="110"/>
      <c r="F94" s="543" t="s">
        <v>294</v>
      </c>
    </row>
    <row r="95" spans="2:10">
      <c r="B95" s="99">
        <v>65</v>
      </c>
      <c r="C95" s="95" t="s">
        <v>831</v>
      </c>
      <c r="D95" s="110">
        <v>2.5000000000000001E-2</v>
      </c>
      <c r="E95" s="110"/>
      <c r="F95" s="543"/>
    </row>
    <row r="96" spans="2:10">
      <c r="B96" s="99">
        <v>66</v>
      </c>
      <c r="C96" s="95" t="s">
        <v>832</v>
      </c>
      <c r="D96" s="110">
        <v>1.798918527234078E-2</v>
      </c>
      <c r="E96" s="110"/>
      <c r="F96" s="543"/>
    </row>
    <row r="97" spans="2:7">
      <c r="B97" s="99">
        <v>67</v>
      </c>
      <c r="C97" s="95" t="s">
        <v>833</v>
      </c>
      <c r="D97" s="110">
        <v>0.01</v>
      </c>
      <c r="E97" s="110"/>
      <c r="F97" s="543"/>
    </row>
    <row r="98" spans="2:7" ht="24">
      <c r="B98" s="99" t="s">
        <v>826</v>
      </c>
      <c r="C98" s="95" t="s">
        <v>834</v>
      </c>
      <c r="D98" s="110"/>
      <c r="E98" s="110"/>
      <c r="F98" s="543"/>
      <c r="G98" s="102"/>
    </row>
    <row r="99" spans="2:7" ht="24">
      <c r="B99" s="99" t="s">
        <v>827</v>
      </c>
      <c r="C99" s="95" t="s">
        <v>788</v>
      </c>
      <c r="D99" s="110"/>
      <c r="E99" s="110"/>
      <c r="F99" s="543"/>
      <c r="G99" s="102"/>
    </row>
    <row r="100" spans="2:7" ht="24">
      <c r="B100" s="46">
        <v>68</v>
      </c>
      <c r="C100" s="104" t="s">
        <v>835</v>
      </c>
      <c r="D100" s="194">
        <v>0.12836355177710679</v>
      </c>
      <c r="E100" s="105"/>
      <c r="F100" s="115" t="s">
        <v>295</v>
      </c>
    </row>
    <row r="101" spans="2:7">
      <c r="B101" s="99"/>
      <c r="C101" s="95"/>
      <c r="D101" s="110"/>
      <c r="E101" s="110"/>
      <c r="F101" s="543"/>
    </row>
    <row r="102" spans="2:7">
      <c r="B102" s="99">
        <v>69</v>
      </c>
      <c r="C102" s="95" t="s">
        <v>296</v>
      </c>
      <c r="D102" s="111"/>
      <c r="E102" s="111"/>
      <c r="F102" s="543"/>
    </row>
    <row r="103" spans="2:7">
      <c r="B103" s="99">
        <v>70</v>
      </c>
      <c r="C103" s="95" t="s">
        <v>296</v>
      </c>
      <c r="D103" s="111"/>
      <c r="E103" s="111"/>
      <c r="F103" s="543"/>
    </row>
    <row r="104" spans="2:7" ht="12.75" customHeight="1">
      <c r="B104" s="269">
        <v>71</v>
      </c>
      <c r="C104" s="275" t="s">
        <v>296</v>
      </c>
      <c r="D104" s="276"/>
      <c r="E104" s="276"/>
      <c r="F104" s="277"/>
    </row>
    <row r="105" spans="2:7">
      <c r="B105" s="270" t="s">
        <v>836</v>
      </c>
      <c r="C105" s="624"/>
      <c r="D105" s="625"/>
      <c r="E105" s="626"/>
      <c r="F105" s="626"/>
    </row>
    <row r="106" spans="2:7" ht="36">
      <c r="B106" s="99">
        <v>72</v>
      </c>
      <c r="C106" s="543" t="s">
        <v>837</v>
      </c>
      <c r="D106" s="103">
        <v>131.91033791999982</v>
      </c>
      <c r="E106" s="103"/>
      <c r="F106" s="543" t="s">
        <v>297</v>
      </c>
    </row>
    <row r="107" spans="2:7" ht="36">
      <c r="B107" s="99">
        <v>73</v>
      </c>
      <c r="C107" s="543" t="s">
        <v>838</v>
      </c>
      <c r="D107" s="103">
        <v>1188.6866623749997</v>
      </c>
      <c r="E107" s="103"/>
      <c r="F107" s="543" t="s">
        <v>298</v>
      </c>
    </row>
    <row r="108" spans="2:7">
      <c r="B108" s="99">
        <v>74</v>
      </c>
      <c r="C108" s="543" t="s">
        <v>211</v>
      </c>
      <c r="D108" s="111"/>
      <c r="E108" s="111"/>
      <c r="F108" s="543"/>
    </row>
    <row r="109" spans="2:7" ht="24">
      <c r="B109" s="269">
        <v>75</v>
      </c>
      <c r="C109" s="277" t="s">
        <v>839</v>
      </c>
      <c r="D109" s="278">
        <v>69.72377496</v>
      </c>
      <c r="E109" s="278"/>
      <c r="F109" s="277" t="s">
        <v>299</v>
      </c>
    </row>
    <row r="110" spans="2:7">
      <c r="B110" s="270" t="s">
        <v>840</v>
      </c>
      <c r="C110" s="624"/>
      <c r="D110" s="625"/>
      <c r="E110" s="626"/>
      <c r="F110" s="626"/>
    </row>
    <row r="111" spans="2:7" ht="24">
      <c r="B111" s="99">
        <v>76</v>
      </c>
      <c r="C111" s="279" t="s">
        <v>300</v>
      </c>
      <c r="D111" s="543"/>
      <c r="E111" s="543"/>
      <c r="F111" s="107">
        <v>62</v>
      </c>
    </row>
    <row r="112" spans="2:7">
      <c r="B112" s="99">
        <v>77</v>
      </c>
      <c r="C112" s="543" t="s">
        <v>301</v>
      </c>
      <c r="D112" s="543"/>
      <c r="E112" s="543"/>
      <c r="F112" s="107">
        <v>62</v>
      </c>
    </row>
    <row r="113" spans="2:6" ht="24">
      <c r="B113" s="99">
        <v>78</v>
      </c>
      <c r="C113" s="543" t="s">
        <v>841</v>
      </c>
      <c r="D113" s="103"/>
      <c r="E113" s="103"/>
      <c r="F113" s="107">
        <v>62</v>
      </c>
    </row>
    <row r="114" spans="2:6">
      <c r="B114" s="269">
        <v>79</v>
      </c>
      <c r="C114" s="277" t="s">
        <v>302</v>
      </c>
      <c r="D114" s="278"/>
      <c r="E114" s="278"/>
      <c r="F114" s="280">
        <v>62</v>
      </c>
    </row>
    <row r="115" spans="2:6">
      <c r="B115" s="270" t="s">
        <v>842</v>
      </c>
      <c r="C115" s="624"/>
      <c r="D115" s="625"/>
      <c r="E115" s="626"/>
      <c r="F115" s="626"/>
    </row>
    <row r="116" spans="2:6">
      <c r="B116" s="99">
        <v>80</v>
      </c>
      <c r="C116" s="543" t="s">
        <v>303</v>
      </c>
      <c r="D116" s="543"/>
      <c r="E116" s="543"/>
      <c r="F116" s="543" t="s">
        <v>304</v>
      </c>
    </row>
    <row r="117" spans="2:6">
      <c r="B117" s="99">
        <v>81</v>
      </c>
      <c r="C117" s="95" t="s">
        <v>305</v>
      </c>
      <c r="D117" s="543"/>
      <c r="E117" s="543"/>
      <c r="F117" s="543" t="s">
        <v>304</v>
      </c>
    </row>
    <row r="118" spans="2:6">
      <c r="B118" s="99">
        <v>82</v>
      </c>
      <c r="C118" s="543" t="s">
        <v>306</v>
      </c>
      <c r="D118" s="103"/>
      <c r="E118" s="103"/>
      <c r="F118" s="543" t="s">
        <v>307</v>
      </c>
    </row>
    <row r="119" spans="2:6">
      <c r="B119" s="99">
        <v>83</v>
      </c>
      <c r="C119" s="543" t="s">
        <v>308</v>
      </c>
      <c r="D119" s="543"/>
      <c r="E119" s="543"/>
      <c r="F119" s="543" t="s">
        <v>307</v>
      </c>
    </row>
    <row r="120" spans="2:6">
      <c r="B120" s="99">
        <v>84</v>
      </c>
      <c r="C120" s="543" t="s">
        <v>309</v>
      </c>
      <c r="D120" s="103"/>
      <c r="E120" s="103"/>
      <c r="F120" s="543" t="s">
        <v>310</v>
      </c>
    </row>
    <row r="121" spans="2:6" ht="12.75" customHeight="1" thickBot="1">
      <c r="B121" s="100">
        <v>85</v>
      </c>
      <c r="C121" s="112" t="s">
        <v>311</v>
      </c>
      <c r="D121" s="113"/>
      <c r="E121" s="113"/>
      <c r="F121" s="112" t="s">
        <v>310</v>
      </c>
    </row>
    <row r="122" spans="2:6">
      <c r="B122" s="564"/>
      <c r="C122" s="564"/>
      <c r="D122" s="564"/>
      <c r="E122" s="564"/>
      <c r="F122" s="564"/>
    </row>
  </sheetData>
  <mergeCells count="1">
    <mergeCell ref="B122:F12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DD52B-2D57-4DD7-A5A4-6BD4498714C9}">
  <dimension ref="A1:J49"/>
  <sheetViews>
    <sheetView zoomScaleNormal="100" workbookViewId="0">
      <selection activeCell="B3" sqref="B3:F46"/>
    </sheetView>
  </sheetViews>
  <sheetFormatPr defaultColWidth="9.140625" defaultRowHeight="12.75"/>
  <cols>
    <col min="1" max="1" width="3.7109375" style="1" customWidth="1"/>
    <col min="2" max="2" width="9.140625" style="1"/>
    <col min="3" max="3" width="67.5703125" style="1" customWidth="1"/>
    <col min="4" max="4" width="41.42578125" style="1" customWidth="1"/>
    <col min="5" max="6" width="31" style="1" customWidth="1"/>
    <col min="7" max="16384" width="9.140625" style="1"/>
  </cols>
  <sheetData>
    <row r="1" spans="1:10" ht="21" customHeight="1"/>
    <row r="2" spans="1:10" ht="48" customHeight="1">
      <c r="A2" s="268"/>
      <c r="B2" s="560" t="s">
        <v>972</v>
      </c>
      <c r="C2" s="560"/>
      <c r="D2" s="560"/>
      <c r="E2" s="560"/>
      <c r="F2" s="560"/>
      <c r="G2" s="560"/>
      <c r="H2" s="560"/>
      <c r="I2" s="560"/>
      <c r="J2" s="560"/>
    </row>
    <row r="3" spans="1:10" ht="47.25" customHeight="1">
      <c r="A3" s="265"/>
      <c r="B3" s="324" t="s">
        <v>1264</v>
      </c>
      <c r="C3" s="611"/>
      <c r="D3" s="466"/>
      <c r="E3" s="466"/>
      <c r="F3" s="466"/>
      <c r="G3" s="264"/>
      <c r="H3" s="264"/>
      <c r="I3" s="264"/>
      <c r="J3" s="264"/>
    </row>
    <row r="4" spans="1:10">
      <c r="A4" s="34"/>
      <c r="B4" s="34">
        <v>1</v>
      </c>
      <c r="C4" s="339" t="s">
        <v>973</v>
      </c>
      <c r="D4" s="340" t="s">
        <v>974</v>
      </c>
      <c r="E4" s="340" t="s">
        <v>974</v>
      </c>
      <c r="F4" s="340" t="s">
        <v>974</v>
      </c>
      <c r="G4" s="29"/>
      <c r="H4" s="29"/>
      <c r="I4" s="29"/>
      <c r="J4" s="29"/>
    </row>
    <row r="5" spans="1:10">
      <c r="A5" s="34"/>
      <c r="B5" s="34">
        <v>2</v>
      </c>
      <c r="C5" s="339" t="s">
        <v>975</v>
      </c>
      <c r="D5" s="339" t="s">
        <v>976</v>
      </c>
      <c r="E5" s="339" t="s">
        <v>977</v>
      </c>
      <c r="F5" s="339" t="s">
        <v>978</v>
      </c>
      <c r="G5" s="33"/>
      <c r="H5" s="33"/>
      <c r="I5" s="33"/>
      <c r="J5" s="261"/>
    </row>
    <row r="6" spans="1:10">
      <c r="A6" s="34"/>
      <c r="B6" s="34">
        <v>3</v>
      </c>
      <c r="C6" s="339" t="s">
        <v>979</v>
      </c>
      <c r="D6" s="341" t="s">
        <v>980</v>
      </c>
      <c r="E6" s="341" t="s">
        <v>980</v>
      </c>
      <c r="F6" s="341" t="s">
        <v>980</v>
      </c>
      <c r="G6" s="29"/>
      <c r="H6" s="29"/>
      <c r="I6" s="29"/>
    </row>
    <row r="7" spans="1:10">
      <c r="A7" s="34"/>
      <c r="B7" s="261"/>
      <c r="C7" s="342" t="s">
        <v>981</v>
      </c>
      <c r="D7" s="343"/>
      <c r="E7" s="343"/>
      <c r="F7" s="343"/>
      <c r="G7" s="2"/>
      <c r="H7" s="2"/>
      <c r="I7" s="2"/>
    </row>
    <row r="8" spans="1:10">
      <c r="B8" s="34">
        <v>4</v>
      </c>
      <c r="C8" s="339" t="s">
        <v>982</v>
      </c>
      <c r="D8" s="340" t="s">
        <v>983</v>
      </c>
      <c r="E8" s="340" t="s">
        <v>984</v>
      </c>
      <c r="F8" s="340" t="s">
        <v>985</v>
      </c>
    </row>
    <row r="9" spans="1:10">
      <c r="B9" s="34">
        <v>5</v>
      </c>
      <c r="C9" s="339" t="s">
        <v>986</v>
      </c>
      <c r="D9" s="340" t="s">
        <v>984</v>
      </c>
      <c r="E9" s="340" t="s">
        <v>984</v>
      </c>
      <c r="F9" s="340" t="s">
        <v>985</v>
      </c>
    </row>
    <row r="10" spans="1:10">
      <c r="B10" s="34">
        <v>6</v>
      </c>
      <c r="C10" s="339" t="s">
        <v>987</v>
      </c>
      <c r="D10" s="340" t="s">
        <v>988</v>
      </c>
      <c r="E10" s="340" t="s">
        <v>988</v>
      </c>
      <c r="F10" s="340" t="s">
        <v>988</v>
      </c>
    </row>
    <row r="11" spans="1:10" ht="36">
      <c r="B11" s="344">
        <v>7</v>
      </c>
      <c r="C11" s="339" t="s">
        <v>989</v>
      </c>
      <c r="D11" s="340" t="s">
        <v>990</v>
      </c>
      <c r="E11" s="340" t="s">
        <v>991</v>
      </c>
      <c r="F11" s="340" t="s">
        <v>992</v>
      </c>
    </row>
    <row r="12" spans="1:10">
      <c r="B12" s="344">
        <v>8</v>
      </c>
      <c r="C12" s="339" t="s">
        <v>993</v>
      </c>
      <c r="D12" s="345" t="s">
        <v>994</v>
      </c>
      <c r="E12" s="345" t="s">
        <v>995</v>
      </c>
      <c r="F12" s="345" t="s">
        <v>996</v>
      </c>
    </row>
    <row r="13" spans="1:10">
      <c r="B13" s="34">
        <v>9</v>
      </c>
      <c r="C13" s="339" t="s">
        <v>997</v>
      </c>
      <c r="D13" s="346" t="s">
        <v>998</v>
      </c>
      <c r="E13" s="346" t="s">
        <v>998</v>
      </c>
      <c r="F13" s="346" t="s">
        <v>999</v>
      </c>
    </row>
    <row r="14" spans="1:10">
      <c r="A14" s="347"/>
      <c r="B14" s="34" t="s">
        <v>1000</v>
      </c>
      <c r="C14" s="339" t="s">
        <v>1001</v>
      </c>
      <c r="D14" s="348">
        <v>1</v>
      </c>
      <c r="E14" s="348">
        <v>1</v>
      </c>
      <c r="F14" s="348">
        <v>1</v>
      </c>
      <c r="H14" s="347"/>
      <c r="I14" s="347"/>
      <c r="J14" s="347"/>
    </row>
    <row r="15" spans="1:10">
      <c r="B15" s="34" t="s">
        <v>1002</v>
      </c>
      <c r="C15" s="339" t="s">
        <v>1003</v>
      </c>
      <c r="D15" s="348">
        <v>1</v>
      </c>
      <c r="E15" s="348">
        <v>1</v>
      </c>
      <c r="F15" s="348">
        <v>1</v>
      </c>
    </row>
    <row r="16" spans="1:10">
      <c r="B16" s="34">
        <v>10</v>
      </c>
      <c r="C16" s="339" t="s">
        <v>1004</v>
      </c>
      <c r="D16" s="349" t="s">
        <v>1005</v>
      </c>
      <c r="E16" s="349" t="s">
        <v>1005</v>
      </c>
      <c r="F16" s="349" t="s">
        <v>1006</v>
      </c>
    </row>
    <row r="17" spans="2:6">
      <c r="B17" s="34">
        <v>11</v>
      </c>
      <c r="C17" s="339" t="s">
        <v>1007</v>
      </c>
      <c r="D17" s="350" t="s">
        <v>1008</v>
      </c>
      <c r="E17" s="350" t="s">
        <v>1009</v>
      </c>
      <c r="F17" s="350" t="s">
        <v>1010</v>
      </c>
    </row>
    <row r="18" spans="2:6">
      <c r="B18" s="34">
        <v>12</v>
      </c>
      <c r="C18" s="339" t="s">
        <v>1011</v>
      </c>
      <c r="D18" s="351" t="s">
        <v>1012</v>
      </c>
      <c r="E18" s="351" t="s">
        <v>1013</v>
      </c>
      <c r="F18" s="351" t="s">
        <v>1012</v>
      </c>
    </row>
    <row r="19" spans="2:6">
      <c r="B19" s="34">
        <v>13</v>
      </c>
      <c r="C19" s="339" t="s">
        <v>1014</v>
      </c>
      <c r="D19" s="350" t="s">
        <v>1015</v>
      </c>
      <c r="E19" s="350" t="s">
        <v>1016</v>
      </c>
      <c r="F19" s="350" t="s">
        <v>1015</v>
      </c>
    </row>
    <row r="20" spans="2:6">
      <c r="B20" s="34">
        <v>14</v>
      </c>
      <c r="C20" s="339" t="s">
        <v>1017</v>
      </c>
      <c r="D20" s="349" t="s">
        <v>1018</v>
      </c>
      <c r="E20" s="349" t="s">
        <v>1018</v>
      </c>
      <c r="F20" s="349" t="s">
        <v>1018</v>
      </c>
    </row>
    <row r="21" spans="2:6" ht="24">
      <c r="B21" s="34">
        <v>15</v>
      </c>
      <c r="C21" s="339" t="s">
        <v>1019</v>
      </c>
      <c r="D21" s="352" t="s">
        <v>1020</v>
      </c>
      <c r="E21" s="352" t="s">
        <v>1021</v>
      </c>
      <c r="F21" s="352" t="s">
        <v>1022</v>
      </c>
    </row>
    <row r="22" spans="2:6">
      <c r="B22" s="344">
        <v>16</v>
      </c>
      <c r="C22" s="339" t="s">
        <v>1023</v>
      </c>
      <c r="D22" s="353" t="s">
        <v>1024</v>
      </c>
      <c r="E22" s="353" t="s">
        <v>1024</v>
      </c>
      <c r="F22" s="353" t="s">
        <v>1024</v>
      </c>
    </row>
    <row r="23" spans="2:6">
      <c r="B23" s="261"/>
      <c r="C23" s="342" t="s">
        <v>1026</v>
      </c>
      <c r="D23" s="354"/>
      <c r="E23" s="354"/>
      <c r="F23" s="354"/>
    </row>
    <row r="24" spans="2:6">
      <c r="B24" s="34">
        <v>17</v>
      </c>
      <c r="C24" s="339" t="s">
        <v>1027</v>
      </c>
      <c r="D24" s="351" t="s">
        <v>1028</v>
      </c>
      <c r="E24" s="351" t="s">
        <v>1030</v>
      </c>
      <c r="F24" s="351" t="s">
        <v>1029</v>
      </c>
    </row>
    <row r="25" spans="2:6" ht="36">
      <c r="B25" s="344">
        <v>18</v>
      </c>
      <c r="C25" s="339" t="s">
        <v>1031</v>
      </c>
      <c r="D25" s="351" t="s">
        <v>1032</v>
      </c>
      <c r="E25" s="351" t="s">
        <v>1033</v>
      </c>
      <c r="F25" s="351" t="s">
        <v>1034</v>
      </c>
    </row>
    <row r="26" spans="2:6">
      <c r="B26" s="34">
        <v>19</v>
      </c>
      <c r="C26" s="339" t="s">
        <v>1035</v>
      </c>
      <c r="D26" s="349" t="s">
        <v>1018</v>
      </c>
      <c r="E26" s="349" t="s">
        <v>1036</v>
      </c>
      <c r="F26" s="349" t="s">
        <v>1036</v>
      </c>
    </row>
    <row r="27" spans="2:6">
      <c r="B27" s="344" t="s">
        <v>190</v>
      </c>
      <c r="C27" s="339" t="s">
        <v>1037</v>
      </c>
      <c r="D27" s="349" t="s">
        <v>1038</v>
      </c>
      <c r="E27" s="349" t="s">
        <v>1039</v>
      </c>
      <c r="F27" s="349" t="s">
        <v>1040</v>
      </c>
    </row>
    <row r="28" spans="2:6">
      <c r="B28" s="34" t="s">
        <v>191</v>
      </c>
      <c r="C28" s="339" t="s">
        <v>1041</v>
      </c>
      <c r="D28" s="349" t="s">
        <v>1038</v>
      </c>
      <c r="E28" s="349" t="s">
        <v>1039</v>
      </c>
      <c r="F28" s="349" t="s">
        <v>1040</v>
      </c>
    </row>
    <row r="29" spans="2:6">
      <c r="B29" s="34">
        <v>21</v>
      </c>
      <c r="C29" s="339" t="s">
        <v>1042</v>
      </c>
      <c r="D29" s="349" t="s">
        <v>1036</v>
      </c>
      <c r="E29" s="349" t="s">
        <v>1036</v>
      </c>
      <c r="F29" s="349" t="s">
        <v>1036</v>
      </c>
    </row>
    <row r="30" spans="2:6">
      <c r="B30" s="34">
        <v>22</v>
      </c>
      <c r="C30" s="339" t="s">
        <v>1043</v>
      </c>
      <c r="D30" s="349" t="s">
        <v>1044</v>
      </c>
      <c r="E30" s="349" t="s">
        <v>1044</v>
      </c>
      <c r="F30" s="349" t="s">
        <v>1044</v>
      </c>
    </row>
    <row r="31" spans="2:6">
      <c r="B31" s="34">
        <v>23</v>
      </c>
      <c r="C31" s="339" t="s">
        <v>1045</v>
      </c>
      <c r="D31" s="349" t="s">
        <v>1046</v>
      </c>
      <c r="E31" s="349" t="s">
        <v>1046</v>
      </c>
      <c r="F31" s="349" t="s">
        <v>1046</v>
      </c>
    </row>
    <row r="32" spans="2:6">
      <c r="B32" s="34">
        <v>24</v>
      </c>
      <c r="C32" s="339" t="s">
        <v>1047</v>
      </c>
      <c r="D32" s="353" t="s">
        <v>1025</v>
      </c>
      <c r="E32" s="353" t="s">
        <v>1025</v>
      </c>
      <c r="F32" s="353" t="s">
        <v>1025</v>
      </c>
    </row>
    <row r="33" spans="2:6">
      <c r="B33" s="34">
        <v>25</v>
      </c>
      <c r="C33" s="339" t="s">
        <v>1048</v>
      </c>
      <c r="D33" s="353" t="s">
        <v>1025</v>
      </c>
      <c r="E33" s="353" t="s">
        <v>1025</v>
      </c>
      <c r="F33" s="353" t="s">
        <v>1025</v>
      </c>
    </row>
    <row r="34" spans="2:6">
      <c r="B34" s="34">
        <v>26</v>
      </c>
      <c r="C34" s="339" t="s">
        <v>1049</v>
      </c>
      <c r="D34" s="353" t="s">
        <v>1025</v>
      </c>
      <c r="E34" s="353" t="s">
        <v>1025</v>
      </c>
      <c r="F34" s="353" t="s">
        <v>1025</v>
      </c>
    </row>
    <row r="35" spans="2:6">
      <c r="B35" s="34">
        <v>27</v>
      </c>
      <c r="C35" s="339" t="s">
        <v>1050</v>
      </c>
      <c r="D35" s="353" t="s">
        <v>1025</v>
      </c>
      <c r="E35" s="353" t="s">
        <v>1025</v>
      </c>
      <c r="F35" s="353" t="s">
        <v>1025</v>
      </c>
    </row>
    <row r="36" spans="2:6">
      <c r="B36" s="34">
        <v>28</v>
      </c>
      <c r="C36" s="339" t="s">
        <v>1051</v>
      </c>
      <c r="D36" s="353" t="s">
        <v>1025</v>
      </c>
      <c r="E36" s="353" t="s">
        <v>1025</v>
      </c>
      <c r="F36" s="353" t="s">
        <v>1025</v>
      </c>
    </row>
    <row r="37" spans="2:6">
      <c r="B37" s="34">
        <v>29</v>
      </c>
      <c r="C37" s="339" t="s">
        <v>1052</v>
      </c>
      <c r="D37" s="353" t="s">
        <v>1025</v>
      </c>
      <c r="E37" s="353" t="s">
        <v>1025</v>
      </c>
      <c r="F37" s="353" t="s">
        <v>1025</v>
      </c>
    </row>
    <row r="38" spans="2:6">
      <c r="B38" s="34">
        <v>30</v>
      </c>
      <c r="C38" s="339" t="s">
        <v>1053</v>
      </c>
      <c r="D38" s="349" t="s">
        <v>1018</v>
      </c>
      <c r="E38" s="349" t="s">
        <v>1036</v>
      </c>
      <c r="F38" s="349" t="s">
        <v>1018</v>
      </c>
    </row>
    <row r="39" spans="2:6" ht="84">
      <c r="B39" s="344">
        <v>31</v>
      </c>
      <c r="C39" s="339" t="s">
        <v>1054</v>
      </c>
      <c r="D39" s="355" t="s">
        <v>1055</v>
      </c>
      <c r="E39" s="355" t="s">
        <v>1056</v>
      </c>
      <c r="F39" s="355" t="s">
        <v>1057</v>
      </c>
    </row>
    <row r="40" spans="2:6">
      <c r="B40" s="344">
        <v>32</v>
      </c>
      <c r="C40" s="339" t="s">
        <v>1058</v>
      </c>
      <c r="D40" s="349" t="s">
        <v>1059</v>
      </c>
      <c r="E40" s="353" t="s">
        <v>1025</v>
      </c>
      <c r="F40" s="353" t="s">
        <v>1060</v>
      </c>
    </row>
    <row r="41" spans="2:6">
      <c r="B41" s="34">
        <v>33</v>
      </c>
      <c r="C41" s="339" t="s">
        <v>1061</v>
      </c>
      <c r="D41" s="349" t="s">
        <v>1062</v>
      </c>
      <c r="E41" s="353" t="s">
        <v>1025</v>
      </c>
      <c r="F41" s="353" t="s">
        <v>1063</v>
      </c>
    </row>
    <row r="42" spans="2:6">
      <c r="B42" s="34">
        <v>34</v>
      </c>
      <c r="C42" s="339" t="s">
        <v>1064</v>
      </c>
      <c r="D42" s="353" t="s">
        <v>1025</v>
      </c>
      <c r="E42" s="353" t="s">
        <v>1025</v>
      </c>
      <c r="F42" s="353" t="s">
        <v>1065</v>
      </c>
    </row>
    <row r="43" spans="2:6">
      <c r="B43" s="34">
        <v>35</v>
      </c>
      <c r="C43" s="339" t="s">
        <v>1066</v>
      </c>
      <c r="D43" s="351" t="s">
        <v>1067</v>
      </c>
      <c r="E43" s="351" t="s">
        <v>1068</v>
      </c>
      <c r="F43" s="351" t="s">
        <v>1069</v>
      </c>
    </row>
    <row r="44" spans="2:6" ht="36">
      <c r="B44" s="344">
        <v>36</v>
      </c>
      <c r="C44" s="339" t="s">
        <v>1070</v>
      </c>
      <c r="D44" s="351" t="s">
        <v>1071</v>
      </c>
      <c r="E44" s="351" t="s">
        <v>1036</v>
      </c>
      <c r="F44" s="351" t="s">
        <v>1036</v>
      </c>
    </row>
    <row r="45" spans="2:6" ht="24">
      <c r="B45" s="99">
        <v>37</v>
      </c>
      <c r="C45" s="95" t="s">
        <v>1072</v>
      </c>
      <c r="D45" s="357" t="s">
        <v>1073</v>
      </c>
      <c r="E45" s="357"/>
      <c r="F45" s="357"/>
    </row>
    <row r="46" spans="2:6" ht="13.5" thickBot="1">
      <c r="B46" s="100" t="s">
        <v>1074</v>
      </c>
      <c r="C46" s="356" t="s">
        <v>1075</v>
      </c>
      <c r="D46" s="629" t="s">
        <v>1185</v>
      </c>
      <c r="E46" s="629" t="s">
        <v>1185</v>
      </c>
      <c r="F46" s="629" t="s">
        <v>1185</v>
      </c>
    </row>
    <row r="47" spans="2:6">
      <c r="B47" s="99"/>
      <c r="C47" s="95"/>
      <c r="D47" s="357"/>
      <c r="E47" s="357"/>
      <c r="F47" s="357"/>
    </row>
    <row r="48" spans="2:6">
      <c r="B48" s="34"/>
    </row>
    <row r="49" spans="2:2">
      <c r="B49" s="34"/>
    </row>
  </sheetData>
  <mergeCells count="1">
    <mergeCell ref="B2:J2"/>
  </mergeCells>
  <hyperlinks>
    <hyperlink ref="F46" r:id="rId1" xr:uid="{39F20C4F-4868-4E38-A21A-10A765A92C3E}"/>
    <hyperlink ref="E46" r:id="rId2" xr:uid="{ABAAFEB7-85E3-4EA7-9B17-7B39CB6FD79E}"/>
    <hyperlink ref="D46" r:id="rId3" xr:uid="{788D635D-6552-4A18-93EF-142906D1EF28}"/>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5BDFA779-A07D-4749-8C8E-7FAB1E47AC27}">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52</vt:i4>
      </vt:variant>
    </vt:vector>
  </HeadingPairs>
  <TitlesOfParts>
    <vt:vector size="52" baseType="lpstr">
      <vt:lpstr>Index</vt:lpstr>
      <vt:lpstr>EU OV1</vt:lpstr>
      <vt:lpstr>EU KM1</vt:lpstr>
      <vt:lpstr>EU LI1</vt:lpstr>
      <vt:lpstr>EU LI2</vt:lpstr>
      <vt:lpstr>EU LI3</vt:lpstr>
      <vt:lpstr>EU PV1</vt:lpstr>
      <vt:lpstr>EU CC1</vt:lpstr>
      <vt:lpstr>EU CCA</vt:lpstr>
      <vt:lpstr>EU CCyB1</vt:lpstr>
      <vt:lpstr>EU CCyB2</vt:lpstr>
      <vt:lpstr>EU LR1 LRSum</vt:lpstr>
      <vt:lpstr>EU LR2 LRCom</vt:lpstr>
      <vt:lpstr>EU LR3 LRSpl</vt:lpstr>
      <vt:lpstr>EU LIQ1</vt:lpstr>
      <vt:lpstr>EU LIQB</vt:lpstr>
      <vt:lpstr>EU LIQ2</vt:lpstr>
      <vt:lpstr>EU CRA</vt:lpstr>
      <vt:lpstr>EU CRB</vt:lpstr>
      <vt:lpstr>EU CR1</vt:lpstr>
      <vt:lpstr>EU CR1-A</vt:lpstr>
      <vt:lpstr>EU CQ1</vt:lpstr>
      <vt:lpstr>EU CQ3</vt:lpstr>
      <vt:lpstr>EU CR3</vt:lpstr>
      <vt:lpstr>EU CR4</vt:lpstr>
      <vt:lpstr>EU CR5</vt:lpstr>
      <vt:lpstr>EU CR6</vt:lpstr>
      <vt:lpstr>EU CR6-A</vt:lpstr>
      <vt:lpstr>EU CR7</vt:lpstr>
      <vt:lpstr>EU CR7-A</vt:lpstr>
      <vt:lpstr>EU CR8</vt:lpstr>
      <vt:lpstr>EU CR9</vt:lpstr>
      <vt:lpstr>EU CCRA</vt:lpstr>
      <vt:lpstr>EU CCR1</vt:lpstr>
      <vt:lpstr>EU CCR2</vt:lpstr>
      <vt:lpstr>EU CCR3</vt:lpstr>
      <vt:lpstr>EU CCR4</vt:lpstr>
      <vt:lpstr>EU CCR5</vt:lpstr>
      <vt:lpstr>EU CCR8</vt:lpstr>
      <vt:lpstr>EU MR1</vt:lpstr>
      <vt:lpstr>EU OR1</vt:lpstr>
      <vt:lpstr>EU AE1</vt:lpstr>
      <vt:lpstr>EU AE2</vt:lpstr>
      <vt:lpstr>EU AE3</vt:lpstr>
      <vt:lpstr>EU AE4</vt:lpstr>
      <vt:lpstr>EU IRRBB1</vt:lpstr>
      <vt:lpstr>ESG template 1</vt:lpstr>
      <vt:lpstr>ESG template 2</vt:lpstr>
      <vt:lpstr>ESG template 3</vt:lpstr>
      <vt:lpstr>ESG template 4</vt:lpstr>
      <vt:lpstr>ESG template 5</vt:lpstr>
      <vt:lpstr>ESG template 10</vt:lpstr>
    </vt:vector>
  </TitlesOfParts>
  <Company>Bankdata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gunda</dc:creator>
  <cp:lastModifiedBy>Anette Thestrup</cp:lastModifiedBy>
  <cp:lastPrinted>2022-02-24T10:58:18Z</cp:lastPrinted>
  <dcterms:created xsi:type="dcterms:W3CDTF">2018-02-08T09:24:03Z</dcterms:created>
  <dcterms:modified xsi:type="dcterms:W3CDTF">2023-02-27T07:21:47Z</dcterms:modified>
</cp:coreProperties>
</file>